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ILI\GCA\Doc Igor\"/>
    </mc:Choice>
  </mc:AlternateContent>
  <xr:revisionPtr revIDLastSave="0" documentId="13_ncr:1_{4AA50CC4-003B-4A0E-99EE-09D859BFEBA5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RESUME BOQ" sheetId="1" r:id="rId1"/>
    <sheet name="C.H.NYABIBWE" sheetId="2" r:id="rId2"/>
    <sheet name="AEP-CICR.NYABIBWE" sheetId="3" r:id="rId3"/>
    <sheet name="C.S.KALUNGU" sheetId="4" r:id="rId4"/>
    <sheet name="AEP-KALUNGU" sheetId="5" r:id="rId5"/>
    <sheet name="C.S.NYAMASASA" sheetId="6" r:id="rId6"/>
    <sheet name="AEP-BUCHIRO-NYAMASASA" sheetId="7" r:id="rId7"/>
    <sheet name="C.S.BUSHUMBA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6" l="1"/>
  <c r="F50" i="8" l="1"/>
  <c r="D51" i="8"/>
  <c r="F51" i="8" s="1"/>
  <c r="F48" i="8"/>
  <c r="F43" i="8"/>
  <c r="F42" i="8"/>
  <c r="F44" i="8" s="1"/>
  <c r="F39" i="8"/>
  <c r="F38" i="8"/>
  <c r="F37" i="8"/>
  <c r="F34" i="8"/>
  <c r="F33" i="8"/>
  <c r="F35" i="8" s="1"/>
  <c r="F32" i="8"/>
  <c r="F29" i="8"/>
  <c r="F28" i="8"/>
  <c r="F27" i="8"/>
  <c r="F26" i="8"/>
  <c r="F25" i="8"/>
  <c r="F24" i="8"/>
  <c r="F23" i="8"/>
  <c r="F22" i="8"/>
  <c r="F2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0" i="7"/>
  <c r="F29" i="7"/>
  <c r="F28" i="7"/>
  <c r="F27" i="7"/>
  <c r="F26" i="7"/>
  <c r="F21" i="7"/>
  <c r="F18" i="7"/>
  <c r="F15" i="7"/>
  <c r="F14" i="7"/>
  <c r="F13" i="7"/>
  <c r="F12" i="7"/>
  <c r="F8" i="7"/>
  <c r="F7" i="7"/>
  <c r="F6" i="7"/>
  <c r="F5" i="7"/>
  <c r="F4" i="7"/>
  <c r="F41" i="6"/>
  <c r="D42" i="6"/>
  <c r="F42" i="6" s="1"/>
  <c r="F39" i="6"/>
  <c r="F34" i="6"/>
  <c r="F33" i="6"/>
  <c r="F29" i="6"/>
  <c r="F28" i="6"/>
  <c r="F27" i="6"/>
  <c r="F26" i="6"/>
  <c r="F25" i="6"/>
  <c r="F24" i="6"/>
  <c r="F23" i="6"/>
  <c r="F22" i="6"/>
  <c r="F21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4" i="6"/>
  <c r="F24" i="5"/>
  <c r="F23" i="5"/>
  <c r="F22" i="5"/>
  <c r="F21" i="5"/>
  <c r="F20" i="5"/>
  <c r="F15" i="5"/>
  <c r="F12" i="5"/>
  <c r="F13" i="5" s="1"/>
  <c r="F8" i="5"/>
  <c r="F7" i="5"/>
  <c r="F6" i="5"/>
  <c r="F5" i="5"/>
  <c r="F71" i="4"/>
  <c r="D72" i="4"/>
  <c r="F72" i="4" s="1"/>
  <c r="F69" i="4"/>
  <c r="F64" i="4"/>
  <c r="F63" i="4"/>
  <c r="F60" i="4"/>
  <c r="F59" i="4"/>
  <c r="F58" i="4"/>
  <c r="F57" i="4"/>
  <c r="F56" i="4"/>
  <c r="F55" i="4"/>
  <c r="F52" i="4"/>
  <c r="F51" i="4"/>
  <c r="F50" i="4"/>
  <c r="F49" i="4"/>
  <c r="F46" i="4"/>
  <c r="F45" i="4"/>
  <c r="F44" i="4"/>
  <c r="F43" i="4"/>
  <c r="F42" i="4"/>
  <c r="F40" i="4"/>
  <c r="F39" i="4"/>
  <c r="F38" i="4"/>
  <c r="F37" i="4"/>
  <c r="F36" i="4"/>
  <c r="F35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6" i="4"/>
  <c r="F13" i="4"/>
  <c r="F12" i="4"/>
  <c r="F11" i="4"/>
  <c r="F10" i="4"/>
  <c r="F9" i="4"/>
  <c r="F8" i="4"/>
  <c r="F7" i="4"/>
  <c r="F6" i="4"/>
  <c r="F5" i="4"/>
  <c r="F4" i="4"/>
  <c r="F28" i="3"/>
  <c r="F27" i="3"/>
  <c r="F26" i="3"/>
  <c r="F25" i="3"/>
  <c r="F24" i="3"/>
  <c r="F19" i="3"/>
  <c r="F17" i="3"/>
  <c r="F16" i="3"/>
  <c r="F15" i="3"/>
  <c r="F14" i="3"/>
  <c r="F13" i="3"/>
  <c r="F12" i="3"/>
  <c r="F8" i="3"/>
  <c r="F7" i="3"/>
  <c r="F6" i="3"/>
  <c r="F9" i="3" s="1"/>
  <c r="F5" i="3"/>
  <c r="F49" i="2"/>
  <c r="D50" i="2"/>
  <c r="F50" i="2" s="1"/>
  <c r="F47" i="2"/>
  <c r="F42" i="2"/>
  <c r="F41" i="2"/>
  <c r="F40" i="2"/>
  <c r="F39" i="2"/>
  <c r="F38" i="2"/>
  <c r="F37" i="2"/>
  <c r="F36" i="2"/>
  <c r="F35" i="2"/>
  <c r="F34" i="2"/>
  <c r="F33" i="2"/>
  <c r="F30" i="2"/>
  <c r="F29" i="2"/>
  <c r="F28" i="2"/>
  <c r="F27" i="2"/>
  <c r="F26" i="2"/>
  <c r="F25" i="2"/>
  <c r="F24" i="2"/>
  <c r="F23" i="2"/>
  <c r="F22" i="2"/>
  <c r="F21" i="2"/>
  <c r="F20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40" i="8" l="1"/>
  <c r="F49" i="8"/>
  <c r="F30" i="8"/>
  <c r="F16" i="7"/>
  <c r="F9" i="7"/>
  <c r="F19" i="7"/>
  <c r="F40" i="6"/>
  <c r="F30" i="6"/>
  <c r="F35" i="6"/>
  <c r="F9" i="5"/>
  <c r="F10" i="5" s="1"/>
  <c r="F48" i="2"/>
  <c r="F31" i="2"/>
  <c r="F18" i="2"/>
  <c r="F43" i="2"/>
  <c r="F65" i="4"/>
  <c r="F53" i="4"/>
  <c r="F47" i="4"/>
  <c r="F70" i="4"/>
  <c r="F61" i="4"/>
  <c r="F33" i="4"/>
  <c r="F16" i="5"/>
  <c r="F19" i="6"/>
  <c r="F22" i="7"/>
  <c r="F19" i="8"/>
  <c r="F14" i="4"/>
  <c r="F20" i="3"/>
  <c r="F21" i="3" s="1"/>
  <c r="F23" i="3" s="1"/>
  <c r="F29" i="3" s="1"/>
  <c r="F30" i="3" s="1"/>
  <c r="F4" i="1" s="1"/>
  <c r="F45" i="8" l="1"/>
  <c r="F47" i="8" s="1"/>
  <c r="F52" i="8" s="1"/>
  <c r="F53" i="8" s="1"/>
  <c r="F9" i="1" s="1"/>
  <c r="F17" i="5"/>
  <c r="F19" i="5" s="1"/>
  <c r="F25" i="5" s="1"/>
  <c r="F26" i="5" s="1"/>
  <c r="F6" i="1" s="1"/>
  <c r="F23" i="7"/>
  <c r="F25" i="7" s="1"/>
  <c r="F31" i="7" s="1"/>
  <c r="F32" i="7" s="1"/>
  <c r="F8" i="1" s="1"/>
  <c r="F36" i="6"/>
  <c r="F38" i="6" s="1"/>
  <c r="F43" i="6" s="1"/>
  <c r="F44" i="6" s="1"/>
  <c r="F7" i="1" s="1"/>
  <c r="F44" i="2"/>
  <c r="F46" i="2" s="1"/>
  <c r="F51" i="2" s="1"/>
  <c r="F52" i="2" s="1"/>
  <c r="F3" i="1" s="1"/>
  <c r="F66" i="4"/>
  <c r="F68" i="4" s="1"/>
  <c r="F73" i="4" s="1"/>
  <c r="F74" i="4" s="1"/>
  <c r="F5" i="1" s="1"/>
  <c r="F10" i="1" l="1"/>
</calcChain>
</file>

<file path=xl/sharedStrings.xml><?xml version="1.0" encoding="utf-8"?>
<sst xmlns="http://schemas.openxmlformats.org/spreadsheetml/2006/main" count="859" uniqueCount="279">
  <si>
    <t>No</t>
  </si>
  <si>
    <t>Désignation</t>
  </si>
  <si>
    <t>Unité</t>
  </si>
  <si>
    <t>Quantité</t>
  </si>
  <si>
    <t>PU (USD)</t>
  </si>
  <si>
    <t>PT (USD)</t>
  </si>
  <si>
    <t>Total Général</t>
  </si>
  <si>
    <t>I</t>
  </si>
  <si>
    <t>Raccordement et Connection : entrée tank</t>
  </si>
  <si>
    <t>I.1</t>
  </si>
  <si>
    <t>Collier de prise en charge 90 x 1"</t>
  </si>
  <si>
    <t>pce</t>
  </si>
  <si>
    <t>I.2</t>
  </si>
  <si>
    <t>m</t>
  </si>
  <si>
    <t>I.3</t>
  </si>
  <si>
    <t>Adaptateur HDPE32 PN16</t>
  </si>
  <si>
    <t>I.4</t>
  </si>
  <si>
    <t>Connecteur HDPE32 PN16</t>
  </si>
  <si>
    <t>I.5</t>
  </si>
  <si>
    <t>I.6</t>
  </si>
  <si>
    <t>Nipple AG 1"</t>
  </si>
  <si>
    <t>I.7</t>
  </si>
  <si>
    <t>Clapet anti-retour AG 1"</t>
  </si>
  <si>
    <t>I.8</t>
  </si>
  <si>
    <t>Vanne AG 1"</t>
  </si>
  <si>
    <t>I.9</t>
  </si>
  <si>
    <t>I.10</t>
  </si>
  <si>
    <t>Raccord union AG 1"</t>
  </si>
  <si>
    <t>I.11</t>
  </si>
  <si>
    <t>Coude AG 1"</t>
  </si>
  <si>
    <t>I.12</t>
  </si>
  <si>
    <t>Té AG 1"</t>
  </si>
  <si>
    <t>I.13</t>
  </si>
  <si>
    <t>Raccord tank 1"</t>
  </si>
  <si>
    <t>I.14</t>
  </si>
  <si>
    <t>Vanne Flotteur 1"</t>
  </si>
  <si>
    <t>I.15</t>
  </si>
  <si>
    <t>Teflon</t>
  </si>
  <si>
    <t>I.16</t>
  </si>
  <si>
    <t>Chanvre de plomberie</t>
  </si>
  <si>
    <t>boule</t>
  </si>
  <si>
    <t>Sous-total 1</t>
  </si>
  <si>
    <t>II</t>
  </si>
  <si>
    <t>Raccordement et Connection : Sortie tank</t>
  </si>
  <si>
    <t>II.1</t>
  </si>
  <si>
    <t>II.2</t>
  </si>
  <si>
    <t>II.3</t>
  </si>
  <si>
    <t>Robinet 3/4 "</t>
  </si>
  <si>
    <t>II.4</t>
  </si>
  <si>
    <t>II.5</t>
  </si>
  <si>
    <t>II.6</t>
  </si>
  <si>
    <t>II.7</t>
  </si>
  <si>
    <t>II.8</t>
  </si>
  <si>
    <t>II.9</t>
  </si>
  <si>
    <t>II.10</t>
  </si>
  <si>
    <t>II.11</t>
  </si>
  <si>
    <t>II.12</t>
  </si>
  <si>
    <t>Sous-total 2</t>
  </si>
  <si>
    <t>III</t>
  </si>
  <si>
    <t>III.1</t>
  </si>
  <si>
    <t>Raccord tank 1 1/2"</t>
  </si>
  <si>
    <t>III.2</t>
  </si>
  <si>
    <t>III.3</t>
  </si>
  <si>
    <t>Nipple AG 1 1/2"</t>
  </si>
  <si>
    <t>III.4</t>
  </si>
  <si>
    <t>Vanne AG 1 1/2"</t>
  </si>
  <si>
    <t>III.5</t>
  </si>
  <si>
    <t>Raccord union AG 1 1/2"</t>
  </si>
  <si>
    <t>III.6</t>
  </si>
  <si>
    <t>Coude AG 1 1/2"</t>
  </si>
  <si>
    <t>III.7</t>
  </si>
  <si>
    <t>Té AG 1 1/2"</t>
  </si>
  <si>
    <t>III.8</t>
  </si>
  <si>
    <t>Adaptateur HDPE50 PN16</t>
  </si>
  <si>
    <t>ml</t>
  </si>
  <si>
    <t>III.10</t>
  </si>
  <si>
    <t>III.11</t>
  </si>
  <si>
    <t>III.12</t>
  </si>
  <si>
    <t>Sous-total 3</t>
  </si>
  <si>
    <t>IV</t>
  </si>
  <si>
    <t>Sous-total 4 : Matéraux et matériels</t>
  </si>
  <si>
    <t>V</t>
  </si>
  <si>
    <t>Main d'œuvre, manutention, Transport &amp; Autres</t>
  </si>
  <si>
    <t>V.1</t>
  </si>
  <si>
    <t>Main d'œuvre &amp; manutention installation plomberie</t>
  </si>
  <si>
    <t>ff</t>
  </si>
  <si>
    <t>V.2</t>
  </si>
  <si>
    <t xml:space="preserve">Transport des matériaux et matériels </t>
  </si>
  <si>
    <t>Course</t>
  </si>
  <si>
    <t>V.3</t>
  </si>
  <si>
    <t>Piquetage du profil en long</t>
  </si>
  <si>
    <t>V.4</t>
  </si>
  <si>
    <t xml:space="preserve">Creusage &amp; Remblayage des tranchées (350m x 1m x 0.5m) </t>
  </si>
  <si>
    <t>m3</t>
  </si>
  <si>
    <t>V.5</t>
  </si>
  <si>
    <t>Pose tuyau</t>
  </si>
  <si>
    <t>V.6</t>
  </si>
  <si>
    <t>Sous-total 5</t>
  </si>
  <si>
    <t>Estimation par captage</t>
  </si>
  <si>
    <t>Kg</t>
  </si>
  <si>
    <t>m2</t>
  </si>
  <si>
    <t>Peinture anti-rouille &amp; autres</t>
  </si>
  <si>
    <t>litre</t>
  </si>
  <si>
    <t>Mastique métallique</t>
  </si>
  <si>
    <t>Coude PVC90 PN10</t>
  </si>
  <si>
    <t>Coude PVC110 PN10</t>
  </si>
  <si>
    <t>Colle tangite</t>
  </si>
  <si>
    <t>Connecteur HDPE90PN16</t>
  </si>
  <si>
    <t>Toile moustiquaire plastique</t>
  </si>
  <si>
    <t>Cornière 20x20x2mm</t>
  </si>
  <si>
    <t>Cadenas tricycle D65</t>
  </si>
  <si>
    <t>Accessoires de plomberie pour la chambre de ventouse</t>
  </si>
  <si>
    <t>Creusage &amp; Remblayage des tranchées (150m x 1m x 0,8m)</t>
  </si>
  <si>
    <t>Sous-total 4</t>
  </si>
  <si>
    <t xml:space="preserve">Sous-total 5 : Matéraux et matériels </t>
  </si>
  <si>
    <t>VI</t>
  </si>
  <si>
    <t>VI.1</t>
  </si>
  <si>
    <t>VI.2</t>
  </si>
  <si>
    <t>Transport des matériaux et matériels</t>
  </si>
  <si>
    <t>VI.3</t>
  </si>
  <si>
    <t>jr</t>
  </si>
  <si>
    <t>VI.4</t>
  </si>
  <si>
    <t>Location motosoudeuse</t>
  </si>
  <si>
    <t>VI.5</t>
  </si>
  <si>
    <t>Disc à couper</t>
  </si>
  <si>
    <t>VI.6</t>
  </si>
  <si>
    <t>Disc à meler</t>
  </si>
  <si>
    <t>Baguette</t>
  </si>
  <si>
    <t>bte</t>
  </si>
  <si>
    <t>Sous-total 6</t>
  </si>
  <si>
    <t>Peinture aux murs et au plafond</t>
  </si>
  <si>
    <t>Nipple AG 3/4"</t>
  </si>
  <si>
    <t>Vanne AG 3/4"</t>
  </si>
  <si>
    <t>Raccord union AG 3/4"</t>
  </si>
  <si>
    <t>Coude AG 3/4"</t>
  </si>
  <si>
    <t>Lave-main complet</t>
  </si>
  <si>
    <t>Vanne d'equerre</t>
  </si>
  <si>
    <t>Flexible</t>
  </si>
  <si>
    <t>Coude PVC63PN6</t>
  </si>
  <si>
    <t>Té PVC63PN6</t>
  </si>
  <si>
    <t>Colonne de douche</t>
  </si>
  <si>
    <t>W.C turc complet (avec chasse eau)</t>
  </si>
  <si>
    <t>IV.1</t>
  </si>
  <si>
    <t>IV.2</t>
  </si>
  <si>
    <t>Tank en plastique 3000 litres</t>
  </si>
  <si>
    <t>IV.3</t>
  </si>
  <si>
    <t>Goutiere plastique</t>
  </si>
  <si>
    <t>IV.4</t>
  </si>
  <si>
    <t>Naissance</t>
  </si>
  <si>
    <t>IV.5</t>
  </si>
  <si>
    <t>IV.6</t>
  </si>
  <si>
    <t>IV.7</t>
  </si>
  <si>
    <t>Robinet 3/4"</t>
  </si>
  <si>
    <t xml:space="preserve">Installation tank pour reserve en eau potable </t>
  </si>
  <si>
    <t>Adaptateur HDPE25 PN16</t>
  </si>
  <si>
    <t>Manchon AG 3/4"</t>
  </si>
  <si>
    <t>Té AG 3/4"</t>
  </si>
  <si>
    <t>VII</t>
  </si>
  <si>
    <t>VII.1</t>
  </si>
  <si>
    <t>Trapillon métallique 90cm x 90cm</t>
  </si>
  <si>
    <t>VII.2</t>
  </si>
  <si>
    <t>VII.3</t>
  </si>
  <si>
    <t>Sous-total 7</t>
  </si>
  <si>
    <t>VII.4</t>
  </si>
  <si>
    <t>Sous-total 4 : Matéraux et matériels de plombérie</t>
  </si>
  <si>
    <t>VIII</t>
  </si>
  <si>
    <t>VIII.1</t>
  </si>
  <si>
    <t>VIII.2</t>
  </si>
  <si>
    <t>VIII.3</t>
  </si>
  <si>
    <t>VIII.4</t>
  </si>
  <si>
    <t xml:space="preserve">Creusage &amp; Remblayage des tranchées (250m x 1m x 0.5m) </t>
  </si>
  <si>
    <t>VIII.5</t>
  </si>
  <si>
    <t>VIII.6</t>
  </si>
  <si>
    <t xml:space="preserve">Sous-total 4 : Matéraux et matériels </t>
  </si>
  <si>
    <t>Symphon de sol D63</t>
  </si>
  <si>
    <t>Incinerateur</t>
  </si>
  <si>
    <t>Verrou trapillon metallique</t>
  </si>
  <si>
    <t>Sous-total VIII</t>
  </si>
  <si>
    <t xml:space="preserve">Creusage &amp; Remblayage des tranchées (80m x 1m x 0.5m) </t>
  </si>
  <si>
    <t>Reducteur HDPE 90x40PN16</t>
  </si>
  <si>
    <t>Coude PVC 63PN10</t>
  </si>
  <si>
    <t>Té PVC 63PN10</t>
  </si>
  <si>
    <t>Installation tank plastique pour reserve en eau</t>
  </si>
  <si>
    <t>Faux plafond en unalite avec gitage en bois</t>
  </si>
  <si>
    <t xml:space="preserve">Peinture plafond </t>
  </si>
  <si>
    <t>Peinture murs</t>
  </si>
  <si>
    <t xml:space="preserve"> Raccordement bac à lessive</t>
  </si>
  <si>
    <t>Manchon reduit AG 1" x 3/4"</t>
  </si>
  <si>
    <t>Manchon AG 1"</t>
  </si>
  <si>
    <t>Manchon reduit AG 1" x 3/4 "</t>
  </si>
  <si>
    <t>Manchon AG 1 1/2"</t>
  </si>
  <si>
    <t xml:space="preserve">Raccordement et Connection : Vidange et Trop plein </t>
  </si>
  <si>
    <t>VII.5</t>
  </si>
  <si>
    <t>Séparation eau pluviale et eau potable</t>
  </si>
  <si>
    <t>V.7</t>
  </si>
  <si>
    <t>Main d'œuvre &amp; manutention</t>
  </si>
  <si>
    <t>Structure en bois support tank</t>
  </si>
  <si>
    <t>Madrier 7x15</t>
  </si>
  <si>
    <t>Madrier 5x10</t>
  </si>
  <si>
    <t>Planche panneau</t>
  </si>
  <si>
    <t>Chevron</t>
  </si>
  <si>
    <t>Jeu de clous</t>
  </si>
  <si>
    <t>Creusage &amp; Remblayage des tranchées (250m x 1m x 0,8m)</t>
  </si>
  <si>
    <t>Creusage &amp; Remblayage des tranchées (2250m x 1m x 0,8m)</t>
  </si>
  <si>
    <t>Trapillon métallique 75cm x 75cm</t>
  </si>
  <si>
    <t>Creusage &amp; Remblayage des tranchées (300m x 1m x 0,8m)</t>
  </si>
  <si>
    <t>Creusage &amp; Remblayage des tranchées (1100m x 1m x 0,8m)</t>
  </si>
  <si>
    <t xml:space="preserve">Sous-total 4 </t>
  </si>
  <si>
    <t>I.1.1</t>
  </si>
  <si>
    <t xml:space="preserve">Total matériaux et matériels: </t>
  </si>
  <si>
    <t>Disque à couper</t>
  </si>
  <si>
    <t>Disque à meler</t>
  </si>
  <si>
    <t>VII.6</t>
  </si>
  <si>
    <t>DEVIS QUANTITATIF ET ESTIMATIF POUR LA MAINTENANCE DU C.S BUSHUMBA</t>
  </si>
  <si>
    <t>DEVIS QUANTITATIF ET ESTIMATIF POUR LA MAINTENANCE DE L'AEP BUCHIRO-NYAMASASA/Source Kahanga</t>
  </si>
  <si>
    <t>I.1.2</t>
  </si>
  <si>
    <t>I.1.3</t>
  </si>
  <si>
    <t>I.1.4</t>
  </si>
  <si>
    <t>II.2.3</t>
  </si>
  <si>
    <t>II.2.4</t>
  </si>
  <si>
    <t>II.2.5</t>
  </si>
  <si>
    <t>II.2.6</t>
  </si>
  <si>
    <t>II.2.7</t>
  </si>
  <si>
    <t>II.2.8</t>
  </si>
  <si>
    <t>GCA - RESUME DU COUT DES TRAVAUX COSMETIQUES NON STRUCTURAUX</t>
  </si>
  <si>
    <t>DEVIS QUANTITATIF ET ESTIMATIF POUR LES TRAVAUX COSMETIQUES NON STRUCTURAUX AU C.H Nyabibwe</t>
  </si>
  <si>
    <t>DEVIS QUANTITATIF ET ESTIMATIF POUR LES TRAVAUX COSMETIQUES NON STRUCTURAUX DE L'AEP CICR/ NYABIBWE</t>
  </si>
  <si>
    <t xml:space="preserve">Entretien partielle décanteur </t>
  </si>
  <si>
    <t>Entretien trou d’homme, tuyaux d’aération au décanteur et chambre de vanne</t>
  </si>
  <si>
    <t>Plomberie - conduite d'adduction</t>
  </si>
  <si>
    <t>Entretien de la conduite d'adduction</t>
  </si>
  <si>
    <t>Plomberie - salle d'accouchement de la maternité</t>
  </si>
  <si>
    <t>Installation plomberie + évacuation Eaux usées</t>
  </si>
  <si>
    <t xml:space="preserve">Plomberie - Collecte des eaux de pluies : Impluvium, Installation tank pour reserve en eau potable </t>
  </si>
  <si>
    <t>Entretien partiel incinérateur</t>
  </si>
  <si>
    <t xml:space="preserve">Entretien de 2 captages </t>
  </si>
  <si>
    <t xml:space="preserve">Plomberie - conduite d'adduction </t>
  </si>
  <si>
    <t xml:space="preserve">Plomberie - Conduites de distribution </t>
  </si>
  <si>
    <t>DEVIS QUANTITATIF ET ESTIMATIF POUR LES TRAVAUX COSMETIQUES NON STRUCTURAUX  DE L'AEP KALUNGU/Source Bulagiza</t>
  </si>
  <si>
    <t>DEVIS QUANTITATIF ET ESTIMATIF POUR LES TRAVAUX COSMETIQUES NON STRUCTURAUX  AU C.S KALUNGU</t>
  </si>
  <si>
    <t>DEVIS QUANTITATIF ET ESTIMATIF POUR LES TRAVAUX COSMETIQUES NON STRUCTURAUX AU C.S NYAMASASA</t>
  </si>
  <si>
    <t>Entretien captage</t>
  </si>
  <si>
    <t>Entretien partiel au Resérvoir</t>
  </si>
  <si>
    <t xml:space="preserve">Entretien trou d’homme &amp; tuyaux d’aération </t>
  </si>
  <si>
    <t xml:space="preserve">Plomberie - conduites distribution </t>
  </si>
  <si>
    <t>Plomberie - maternité</t>
  </si>
  <si>
    <t>Entretien partiel OBS enfants (plafond, peinture)</t>
  </si>
  <si>
    <t>Entretien partiel salle des jeunes (peinture)</t>
  </si>
  <si>
    <t>Sous-total 6 : Matéraux et matériels</t>
  </si>
  <si>
    <t>Travaux cosmetiques non structuraux au C.H Nyabibwe</t>
  </si>
  <si>
    <t xml:space="preserve">Travaux cosmetiques non structuraux de l'AEP CICR/Nyabibwe </t>
  </si>
  <si>
    <t>Travaux cosmetiques non structuraux au C.S Kalungu</t>
  </si>
  <si>
    <t>Travaux cosmetiques non structuraux de l'AEP Kalungu</t>
  </si>
  <si>
    <t>Travaux cosmetiques non structuraux au C.S Nyamasasa</t>
  </si>
  <si>
    <t xml:space="preserve">Travaux cosmetiques non structuraux de l'AEP/Buchiro-Nyamasasa </t>
  </si>
  <si>
    <t>Travaux cosmetiques non structuraux au C.S Bushumba</t>
  </si>
  <si>
    <t>Entretien partielle douche de maternité 3,5mx1,3m: peinture, raccordement en eau et installation plomberie</t>
  </si>
  <si>
    <t>Entrtien partiel bloc labo(plafond, peinture)</t>
  </si>
  <si>
    <t>Main d'œuvre &amp; manutention ( Menuiserie &amp; plomberie)</t>
  </si>
  <si>
    <t xml:space="preserve">Entretien partiel incinérateur </t>
  </si>
  <si>
    <t>Cout par entretien captage</t>
  </si>
  <si>
    <t>Sous-total 1 : Cout entretien 2 Captages</t>
  </si>
  <si>
    <t xml:space="preserve">Main d'œuvre &amp; manutention </t>
  </si>
  <si>
    <t>Sous-total 1 : Cout entretien Captage</t>
  </si>
  <si>
    <t>Sous-total 2 : Cout entretien Captage</t>
  </si>
  <si>
    <t>II.2.1</t>
  </si>
  <si>
    <t>II.2.2</t>
  </si>
  <si>
    <t>II.2.9</t>
  </si>
  <si>
    <t>II.2.10</t>
  </si>
  <si>
    <t>II.2.11</t>
  </si>
  <si>
    <t>II.2.12</t>
  </si>
  <si>
    <t>II.2.13</t>
  </si>
  <si>
    <t>II.2.14</t>
  </si>
  <si>
    <t>II.2.15</t>
  </si>
  <si>
    <t>III.9</t>
  </si>
  <si>
    <t>III.13</t>
  </si>
  <si>
    <t>VI.7</t>
  </si>
  <si>
    <t>II.4.1</t>
  </si>
  <si>
    <t>Qté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</si>
</sst>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#,##0.00;[Red]#,##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7" fillId="2" borderId="12" xfId="0" applyNumberFormat="1" applyFont="1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1" fillId="3" borderId="4" xfId="0" applyFont="1" applyFill="1" applyBorder="1" applyAlignment="1">
      <alignment horizontal="center"/>
    </xf>
    <xf numFmtId="0" fontId="11" fillId="3" borderId="7" xfId="0" applyFont="1" applyFill="1" applyBorder="1"/>
    <xf numFmtId="0" fontId="12" fillId="3" borderId="4" xfId="0" applyFont="1" applyFill="1" applyBorder="1" applyAlignment="1">
      <alignment horizontal="center"/>
    </xf>
    <xf numFmtId="0" fontId="11" fillId="3" borderId="18" xfId="0" applyFont="1" applyFill="1" applyBorder="1"/>
    <xf numFmtId="9" fontId="5" fillId="0" borderId="6" xfId="0" applyNumberFormat="1" applyFont="1" applyBorder="1"/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6" xfId="0" applyFont="1" applyBorder="1"/>
    <xf numFmtId="0" fontId="13" fillId="0" borderId="19" xfId="0" applyFont="1" applyBorder="1" applyAlignment="1">
      <alignment horizontal="left"/>
    </xf>
    <xf numFmtId="0" fontId="13" fillId="0" borderId="20" xfId="0" applyFont="1" applyBorder="1"/>
    <xf numFmtId="0" fontId="5" fillId="0" borderId="21" xfId="0" applyFont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/>
    <xf numFmtId="0" fontId="14" fillId="3" borderId="22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3" fillId="0" borderId="21" xfId="0" applyFont="1" applyBorder="1"/>
    <xf numFmtId="0" fontId="13" fillId="0" borderId="14" xfId="0" applyFont="1" applyBorder="1" applyAlignment="1">
      <alignment horizontal="left"/>
    </xf>
    <xf numFmtId="18" fontId="5" fillId="0" borderId="5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6" xfId="0" applyFont="1" applyBorder="1"/>
    <xf numFmtId="0" fontId="15" fillId="0" borderId="7" xfId="0" applyFont="1" applyBorder="1"/>
    <xf numFmtId="0" fontId="15" fillId="0" borderId="21" xfId="0" applyFont="1" applyBorder="1"/>
    <xf numFmtId="0" fontId="13" fillId="0" borderId="7" xfId="0" applyFont="1" applyBorder="1"/>
    <xf numFmtId="0" fontId="15" fillId="0" borderId="20" xfId="0" applyFont="1" applyBorder="1"/>
    <xf numFmtId="0" fontId="5" fillId="0" borderId="19" xfId="0" applyFont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2" fillId="0" borderId="6" xfId="0" applyFont="1" applyBorder="1"/>
    <xf numFmtId="0" fontId="2" fillId="3" borderId="6" xfId="0" applyFont="1" applyFill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/>
    </xf>
    <xf numFmtId="0" fontId="11" fillId="3" borderId="20" xfId="0" applyFont="1" applyFill="1" applyBorder="1"/>
    <xf numFmtId="0" fontId="1" fillId="0" borderId="22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9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165" fontId="0" fillId="0" borderId="0" xfId="0" applyNumberForma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2" fillId="0" borderId="6" xfId="0" applyFont="1" applyBorder="1" applyAlignment="1"/>
    <xf numFmtId="9" fontId="5" fillId="0" borderId="6" xfId="0" applyNumberFormat="1" applyFont="1" applyBorder="1" applyAlignment="1"/>
    <xf numFmtId="0" fontId="5" fillId="0" borderId="7" xfId="0" applyFont="1" applyBorder="1" applyAlignment="1"/>
    <xf numFmtId="0" fontId="0" fillId="0" borderId="0" xfId="0" applyAlignment="1"/>
    <xf numFmtId="0" fontId="1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1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view="pageLayout" zoomScale="101" zoomScaleNormal="100" zoomScalePageLayoutView="101" workbookViewId="0">
      <selection activeCell="J8" sqref="J8"/>
    </sheetView>
  </sheetViews>
  <sheetFormatPr baseColWidth="10" defaultColWidth="10.85546875" defaultRowHeight="15" x14ac:dyDescent="0.25"/>
  <cols>
    <col min="1" max="1" width="4.42578125" customWidth="1"/>
    <col min="2" max="2" width="50.85546875" customWidth="1"/>
    <col min="3" max="3" width="7" customWidth="1"/>
    <col min="4" max="4" width="4.85546875" customWidth="1"/>
    <col min="5" max="5" width="9.7109375" bestFit="1" customWidth="1"/>
    <col min="6" max="6" width="9.42578125" bestFit="1" customWidth="1"/>
  </cols>
  <sheetData>
    <row r="1" spans="1:6" ht="38.25" customHeight="1" thickBot="1" x14ac:dyDescent="0.3">
      <c r="A1" s="88" t="s">
        <v>224</v>
      </c>
      <c r="B1" s="89"/>
      <c r="C1" s="89"/>
      <c r="D1" s="89"/>
      <c r="E1" s="89"/>
      <c r="F1" s="90"/>
    </row>
    <row r="2" spans="1:6" ht="15.75" x14ac:dyDescent="0.25">
      <c r="A2" s="1" t="s">
        <v>0</v>
      </c>
      <c r="B2" s="2" t="s">
        <v>1</v>
      </c>
      <c r="C2" s="2" t="s">
        <v>2</v>
      </c>
      <c r="D2" s="2" t="s">
        <v>278</v>
      </c>
      <c r="E2" s="2" t="s">
        <v>4</v>
      </c>
      <c r="F2" s="3" t="s">
        <v>5</v>
      </c>
    </row>
    <row r="3" spans="1:6" ht="15.75" x14ac:dyDescent="0.25">
      <c r="A3" s="4">
        <v>1</v>
      </c>
      <c r="B3" s="5" t="s">
        <v>249</v>
      </c>
      <c r="C3" s="6" t="s">
        <v>2</v>
      </c>
      <c r="D3" s="6">
        <v>1</v>
      </c>
      <c r="E3" s="6"/>
      <c r="F3" s="116">
        <f t="shared" ref="F3:F9" si="0">D3*E3</f>
        <v>0</v>
      </c>
    </row>
    <row r="4" spans="1:6" ht="15.75" x14ac:dyDescent="0.25">
      <c r="A4" s="4">
        <v>2</v>
      </c>
      <c r="B4" s="5" t="s">
        <v>250</v>
      </c>
      <c r="C4" s="6" t="s">
        <v>2</v>
      </c>
      <c r="D4" s="6">
        <v>1</v>
      </c>
      <c r="E4" s="6"/>
      <c r="F4" s="116">
        <f t="shared" si="0"/>
        <v>0</v>
      </c>
    </row>
    <row r="5" spans="1:6" ht="15.75" x14ac:dyDescent="0.25">
      <c r="A5" s="4">
        <v>3</v>
      </c>
      <c r="B5" s="5" t="s">
        <v>251</v>
      </c>
      <c r="C5" s="6" t="s">
        <v>2</v>
      </c>
      <c r="D5" s="6">
        <v>1</v>
      </c>
      <c r="E5" s="6"/>
      <c r="F5" s="116">
        <f t="shared" si="0"/>
        <v>0</v>
      </c>
    </row>
    <row r="6" spans="1:6" ht="15.75" x14ac:dyDescent="0.25">
      <c r="A6" s="4">
        <v>4</v>
      </c>
      <c r="B6" s="5" t="s">
        <v>252</v>
      </c>
      <c r="C6" s="6" t="s">
        <v>2</v>
      </c>
      <c r="D6" s="6">
        <v>1</v>
      </c>
      <c r="E6" s="6"/>
      <c r="F6" s="116">
        <f t="shared" si="0"/>
        <v>0</v>
      </c>
    </row>
    <row r="7" spans="1:6" ht="15.75" x14ac:dyDescent="0.25">
      <c r="A7" s="4">
        <v>5</v>
      </c>
      <c r="B7" s="5" t="s">
        <v>253</v>
      </c>
      <c r="C7" s="6" t="s">
        <v>2</v>
      </c>
      <c r="D7" s="6">
        <v>1</v>
      </c>
      <c r="E7" s="6"/>
      <c r="F7" s="116">
        <f t="shared" si="0"/>
        <v>0</v>
      </c>
    </row>
    <row r="8" spans="1:6" ht="15.75" x14ac:dyDescent="0.25">
      <c r="A8" s="4">
        <v>6</v>
      </c>
      <c r="B8" s="5" t="s">
        <v>254</v>
      </c>
      <c r="C8" s="6" t="s">
        <v>2</v>
      </c>
      <c r="D8" s="6">
        <v>1</v>
      </c>
      <c r="E8" s="6"/>
      <c r="F8" s="116">
        <f t="shared" si="0"/>
        <v>0</v>
      </c>
    </row>
    <row r="9" spans="1:6" ht="15.75" x14ac:dyDescent="0.25">
      <c r="A9" s="4">
        <v>7</v>
      </c>
      <c r="B9" s="5" t="s">
        <v>255</v>
      </c>
      <c r="C9" s="6" t="s">
        <v>2</v>
      </c>
      <c r="D9" s="58">
        <v>1</v>
      </c>
      <c r="E9" s="58"/>
      <c r="F9" s="117">
        <f t="shared" si="0"/>
        <v>0</v>
      </c>
    </row>
    <row r="10" spans="1:6" ht="16.5" thickBot="1" x14ac:dyDescent="0.3">
      <c r="A10" s="7"/>
      <c r="B10" s="91" t="s">
        <v>6</v>
      </c>
      <c r="C10" s="92"/>
      <c r="D10" s="92"/>
      <c r="E10" s="93"/>
      <c r="F10" s="8">
        <f>SUM(F3:F9)</f>
        <v>0</v>
      </c>
    </row>
    <row r="11" spans="1:6" ht="15.75" x14ac:dyDescent="0.25">
      <c r="B11" s="9"/>
    </row>
    <row r="12" spans="1:6" x14ac:dyDescent="0.25">
      <c r="F12" s="87"/>
    </row>
    <row r="13" spans="1:6" x14ac:dyDescent="0.25">
      <c r="A13" s="10"/>
    </row>
  </sheetData>
  <mergeCells count="2">
    <mergeCell ref="A1:F1"/>
    <mergeCell ref="B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abSelected="1" view="pageLayout" zoomScale="87" zoomScaleNormal="100" zoomScalePageLayoutView="87" workbookViewId="0">
      <selection activeCell="A44" sqref="A44"/>
    </sheetView>
  </sheetViews>
  <sheetFormatPr baseColWidth="10" defaultColWidth="10.85546875" defaultRowHeight="15" x14ac:dyDescent="0.25"/>
  <cols>
    <col min="1" max="1" width="6.28515625" customWidth="1"/>
    <col min="2" max="2" width="45" customWidth="1"/>
    <col min="3" max="3" width="7.7109375" customWidth="1"/>
    <col min="4" max="4" width="9" customWidth="1"/>
  </cols>
  <sheetData>
    <row r="1" spans="1:6" ht="40.5" customHeight="1" thickBot="1" x14ac:dyDescent="0.3">
      <c r="A1" s="88" t="s">
        <v>225</v>
      </c>
      <c r="B1" s="89"/>
      <c r="C1" s="89"/>
      <c r="D1" s="89"/>
      <c r="E1" s="89"/>
      <c r="F1" s="90"/>
    </row>
    <row r="2" spans="1:6" ht="15.75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</row>
    <row r="3" spans="1:6" ht="15.75" x14ac:dyDescent="0.25">
      <c r="A3" s="14" t="s">
        <v>7</v>
      </c>
      <c r="B3" s="97" t="s">
        <v>8</v>
      </c>
      <c r="C3" s="98"/>
      <c r="D3" s="98"/>
      <c r="E3" s="98"/>
      <c r="F3" s="99"/>
    </row>
    <row r="4" spans="1:6" ht="15.75" x14ac:dyDescent="0.25">
      <c r="A4" s="4" t="s">
        <v>9</v>
      </c>
      <c r="B4" s="67" t="s">
        <v>10</v>
      </c>
      <c r="C4" s="53" t="s">
        <v>11</v>
      </c>
      <c r="D4" s="53">
        <v>2</v>
      </c>
      <c r="E4" s="53"/>
      <c r="F4" s="54">
        <f>D4*E4</f>
        <v>0</v>
      </c>
    </row>
    <row r="5" spans="1:6" ht="15.75" x14ac:dyDescent="0.25">
      <c r="A5" s="4" t="s">
        <v>12</v>
      </c>
      <c r="B5" s="5" t="s">
        <v>15</v>
      </c>
      <c r="C5" s="15" t="s">
        <v>11</v>
      </c>
      <c r="D5" s="15">
        <v>5</v>
      </c>
      <c r="E5" s="15"/>
      <c r="F5" s="16">
        <f>D5*E5</f>
        <v>0</v>
      </c>
    </row>
    <row r="6" spans="1:6" ht="15.75" x14ac:dyDescent="0.25">
      <c r="A6" s="4" t="s">
        <v>14</v>
      </c>
      <c r="B6" s="5" t="s">
        <v>17</v>
      </c>
      <c r="C6" s="15" t="s">
        <v>11</v>
      </c>
      <c r="D6" s="15">
        <v>4</v>
      </c>
      <c r="E6" s="15"/>
      <c r="F6" s="16">
        <f t="shared" ref="F6:F16" si="0">D6*E6</f>
        <v>0</v>
      </c>
    </row>
    <row r="7" spans="1:6" ht="15.75" x14ac:dyDescent="0.25">
      <c r="A7" s="4" t="s">
        <v>16</v>
      </c>
      <c r="B7" s="5" t="s">
        <v>20</v>
      </c>
      <c r="C7" s="15" t="s">
        <v>11</v>
      </c>
      <c r="D7" s="15">
        <v>10</v>
      </c>
      <c r="E7" s="15"/>
      <c r="F7" s="16">
        <f>D7*E7</f>
        <v>0</v>
      </c>
    </row>
    <row r="8" spans="1:6" ht="15.75" x14ac:dyDescent="0.25">
      <c r="A8" s="4" t="s">
        <v>18</v>
      </c>
      <c r="B8" s="5" t="s">
        <v>22</v>
      </c>
      <c r="C8" s="15" t="s">
        <v>11</v>
      </c>
      <c r="D8" s="15">
        <v>1</v>
      </c>
      <c r="E8" s="15"/>
      <c r="F8" s="16">
        <f>D8*E8</f>
        <v>0</v>
      </c>
    </row>
    <row r="9" spans="1:6" ht="15.75" x14ac:dyDescent="0.25">
      <c r="A9" s="4" t="s">
        <v>19</v>
      </c>
      <c r="B9" s="5" t="s">
        <v>24</v>
      </c>
      <c r="C9" s="15" t="s">
        <v>11</v>
      </c>
      <c r="D9" s="15">
        <v>3</v>
      </c>
      <c r="E9" s="15"/>
      <c r="F9" s="16">
        <f t="shared" si="0"/>
        <v>0</v>
      </c>
    </row>
    <row r="10" spans="1:6" ht="15.75" x14ac:dyDescent="0.25">
      <c r="A10" s="4" t="s">
        <v>21</v>
      </c>
      <c r="B10" s="5" t="s">
        <v>188</v>
      </c>
      <c r="C10" s="53" t="s">
        <v>11</v>
      </c>
      <c r="D10" s="53">
        <v>5</v>
      </c>
      <c r="E10" s="53"/>
      <c r="F10" s="54">
        <f>D10*E10</f>
        <v>0</v>
      </c>
    </row>
    <row r="11" spans="1:6" ht="15.75" x14ac:dyDescent="0.25">
      <c r="A11" s="4" t="s">
        <v>23</v>
      </c>
      <c r="B11" s="5" t="s">
        <v>27</v>
      </c>
      <c r="C11" s="15" t="s">
        <v>11</v>
      </c>
      <c r="D11" s="15">
        <v>3</v>
      </c>
      <c r="E11" s="15"/>
      <c r="F11" s="16">
        <f t="shared" si="0"/>
        <v>0</v>
      </c>
    </row>
    <row r="12" spans="1:6" ht="15.75" x14ac:dyDescent="0.25">
      <c r="A12" s="4" t="s">
        <v>25</v>
      </c>
      <c r="B12" s="5" t="s">
        <v>29</v>
      </c>
      <c r="C12" s="15" t="s">
        <v>11</v>
      </c>
      <c r="D12" s="15">
        <v>8</v>
      </c>
      <c r="E12" s="15"/>
      <c r="F12" s="16">
        <f>D12*E12</f>
        <v>0</v>
      </c>
    </row>
    <row r="13" spans="1:6" ht="15.75" x14ac:dyDescent="0.25">
      <c r="A13" s="4" t="s">
        <v>26</v>
      </c>
      <c r="B13" s="5" t="s">
        <v>31</v>
      </c>
      <c r="C13" s="15" t="s">
        <v>11</v>
      </c>
      <c r="D13" s="15">
        <v>3</v>
      </c>
      <c r="E13" s="15"/>
      <c r="F13" s="16">
        <f t="shared" si="0"/>
        <v>0</v>
      </c>
    </row>
    <row r="14" spans="1:6" ht="15.75" x14ac:dyDescent="0.25">
      <c r="A14" s="4" t="s">
        <v>28</v>
      </c>
      <c r="B14" s="5" t="s">
        <v>33</v>
      </c>
      <c r="C14" s="15" t="s">
        <v>11</v>
      </c>
      <c r="D14" s="15">
        <v>3</v>
      </c>
      <c r="E14" s="15"/>
      <c r="F14" s="16">
        <f t="shared" si="0"/>
        <v>0</v>
      </c>
    </row>
    <row r="15" spans="1:6" ht="15.75" x14ac:dyDescent="0.25">
      <c r="A15" s="4" t="s">
        <v>30</v>
      </c>
      <c r="B15" s="5" t="s">
        <v>35</v>
      </c>
      <c r="C15" s="15" t="s">
        <v>11</v>
      </c>
      <c r="D15" s="15">
        <v>2</v>
      </c>
      <c r="E15" s="15"/>
      <c r="F15" s="16">
        <f>D15*E15</f>
        <v>0</v>
      </c>
    </row>
    <row r="16" spans="1:6" ht="15.75" x14ac:dyDescent="0.25">
      <c r="A16" s="4" t="s">
        <v>32</v>
      </c>
      <c r="B16" s="5" t="s">
        <v>37</v>
      </c>
      <c r="C16" s="53" t="s">
        <v>11</v>
      </c>
      <c r="D16" s="53">
        <v>16</v>
      </c>
      <c r="E16" s="53"/>
      <c r="F16" s="54">
        <f t="shared" si="0"/>
        <v>0</v>
      </c>
    </row>
    <row r="17" spans="1:6" ht="15.75" x14ac:dyDescent="0.25">
      <c r="A17" s="4" t="s">
        <v>34</v>
      </c>
      <c r="B17" s="5" t="s">
        <v>39</v>
      </c>
      <c r="C17" s="15" t="s">
        <v>40</v>
      </c>
      <c r="D17" s="15">
        <v>3</v>
      </c>
      <c r="E17" s="15"/>
      <c r="F17" s="16">
        <f>D17*E17</f>
        <v>0</v>
      </c>
    </row>
    <row r="18" spans="1:6" ht="15.75" x14ac:dyDescent="0.25">
      <c r="A18" s="17" t="s">
        <v>36</v>
      </c>
      <c r="B18" s="100" t="s">
        <v>41</v>
      </c>
      <c r="C18" s="101"/>
      <c r="D18" s="101"/>
      <c r="E18" s="102"/>
      <c r="F18" s="18">
        <f>SUM(F4:F17)</f>
        <v>0</v>
      </c>
    </row>
    <row r="19" spans="1:6" ht="15.75" x14ac:dyDescent="0.25">
      <c r="A19" s="14" t="s">
        <v>42</v>
      </c>
      <c r="B19" s="97" t="s">
        <v>43</v>
      </c>
      <c r="C19" s="98"/>
      <c r="D19" s="98"/>
      <c r="E19" s="98"/>
      <c r="F19" s="99"/>
    </row>
    <row r="20" spans="1:6" ht="15.75" x14ac:dyDescent="0.25">
      <c r="A20" s="4" t="s">
        <v>44</v>
      </c>
      <c r="B20" s="5" t="s">
        <v>33</v>
      </c>
      <c r="C20" s="15" t="s">
        <v>11</v>
      </c>
      <c r="D20" s="15">
        <v>3</v>
      </c>
      <c r="E20" s="15"/>
      <c r="F20" s="16">
        <f>D20*E20</f>
        <v>0</v>
      </c>
    </row>
    <row r="21" spans="1:6" ht="15.75" x14ac:dyDescent="0.25">
      <c r="A21" s="4" t="s">
        <v>45</v>
      </c>
      <c r="B21" s="5" t="s">
        <v>189</v>
      </c>
      <c r="C21" s="15" t="s">
        <v>11</v>
      </c>
      <c r="D21" s="15">
        <v>3</v>
      </c>
      <c r="E21" s="15"/>
      <c r="F21" s="16">
        <f t="shared" ref="F21:F30" si="1">D21*E21</f>
        <v>0</v>
      </c>
    </row>
    <row r="22" spans="1:6" ht="15.75" x14ac:dyDescent="0.25">
      <c r="A22" s="4" t="s">
        <v>46</v>
      </c>
      <c r="B22" s="5" t="s">
        <v>47</v>
      </c>
      <c r="C22" s="15" t="s">
        <v>11</v>
      </c>
      <c r="D22" s="15">
        <v>3</v>
      </c>
      <c r="E22" s="15"/>
      <c r="F22" s="16">
        <f t="shared" si="1"/>
        <v>0</v>
      </c>
    </row>
    <row r="23" spans="1:6" ht="15.75" x14ac:dyDescent="0.25">
      <c r="A23" s="4" t="s">
        <v>48</v>
      </c>
      <c r="B23" s="5" t="s">
        <v>188</v>
      </c>
      <c r="C23" s="15" t="s">
        <v>11</v>
      </c>
      <c r="D23" s="15">
        <v>5</v>
      </c>
      <c r="E23" s="15"/>
      <c r="F23" s="16">
        <f t="shared" si="1"/>
        <v>0</v>
      </c>
    </row>
    <row r="24" spans="1:6" ht="15.75" x14ac:dyDescent="0.25">
      <c r="A24" s="4" t="s">
        <v>49</v>
      </c>
      <c r="B24" s="5" t="s">
        <v>20</v>
      </c>
      <c r="C24" s="15" t="s">
        <v>11</v>
      </c>
      <c r="D24" s="15">
        <v>10</v>
      </c>
      <c r="E24" s="15"/>
      <c r="F24" s="16">
        <f t="shared" si="1"/>
        <v>0</v>
      </c>
    </row>
    <row r="25" spans="1:6" ht="15.75" x14ac:dyDescent="0.25">
      <c r="A25" s="4" t="s">
        <v>50</v>
      </c>
      <c r="B25" s="5" t="s">
        <v>24</v>
      </c>
      <c r="C25" s="15" t="s">
        <v>11</v>
      </c>
      <c r="D25" s="15">
        <v>3</v>
      </c>
      <c r="E25" s="15"/>
      <c r="F25" s="16">
        <f t="shared" si="1"/>
        <v>0</v>
      </c>
    </row>
    <row r="26" spans="1:6" ht="15.75" x14ac:dyDescent="0.25">
      <c r="A26" s="4" t="s">
        <v>51</v>
      </c>
      <c r="B26" s="5" t="s">
        <v>27</v>
      </c>
      <c r="C26" s="15" t="s">
        <v>11</v>
      </c>
      <c r="D26" s="15">
        <v>3</v>
      </c>
      <c r="E26" s="15"/>
      <c r="F26" s="16">
        <f t="shared" si="1"/>
        <v>0</v>
      </c>
    </row>
    <row r="27" spans="1:6" ht="15.75" x14ac:dyDescent="0.25">
      <c r="A27" s="4" t="s">
        <v>52</v>
      </c>
      <c r="B27" s="5" t="s">
        <v>29</v>
      </c>
      <c r="C27" s="15" t="s">
        <v>11</v>
      </c>
      <c r="D27" s="15">
        <v>6</v>
      </c>
      <c r="E27" s="15"/>
      <c r="F27" s="16">
        <f t="shared" si="1"/>
        <v>0</v>
      </c>
    </row>
    <row r="28" spans="1:6" ht="15.75" x14ac:dyDescent="0.25">
      <c r="A28" s="4" t="s">
        <v>53</v>
      </c>
      <c r="B28" s="5" t="s">
        <v>15</v>
      </c>
      <c r="C28" s="15" t="s">
        <v>11</v>
      </c>
      <c r="D28" s="15">
        <v>5</v>
      </c>
      <c r="E28" s="15"/>
      <c r="F28" s="16">
        <f t="shared" si="1"/>
        <v>0</v>
      </c>
    </row>
    <row r="29" spans="1:6" ht="15.75" x14ac:dyDescent="0.25">
      <c r="A29" s="4" t="s">
        <v>54</v>
      </c>
      <c r="B29" s="5" t="s">
        <v>37</v>
      </c>
      <c r="C29" s="15" t="s">
        <v>11</v>
      </c>
      <c r="D29" s="15">
        <v>10</v>
      </c>
      <c r="E29" s="15"/>
      <c r="F29" s="16">
        <f t="shared" si="1"/>
        <v>0</v>
      </c>
    </row>
    <row r="30" spans="1:6" ht="15.75" x14ac:dyDescent="0.25">
      <c r="A30" s="4" t="s">
        <v>55</v>
      </c>
      <c r="B30" s="5" t="s">
        <v>39</v>
      </c>
      <c r="C30" s="15" t="s">
        <v>40</v>
      </c>
      <c r="D30" s="15">
        <v>2</v>
      </c>
      <c r="E30" s="15"/>
      <c r="F30" s="16">
        <f t="shared" si="1"/>
        <v>0</v>
      </c>
    </row>
    <row r="31" spans="1:6" ht="15.75" x14ac:dyDescent="0.25">
      <c r="A31" s="19" t="s">
        <v>56</v>
      </c>
      <c r="B31" s="94" t="s">
        <v>57</v>
      </c>
      <c r="C31" s="95"/>
      <c r="D31" s="95"/>
      <c r="E31" s="96"/>
      <c r="F31" s="18">
        <f>SUM(F20:F30)</f>
        <v>0</v>
      </c>
    </row>
    <row r="32" spans="1:6" ht="15.75" x14ac:dyDescent="0.25">
      <c r="A32" s="14" t="s">
        <v>58</v>
      </c>
      <c r="B32" s="97" t="s">
        <v>191</v>
      </c>
      <c r="C32" s="98"/>
      <c r="D32" s="98"/>
      <c r="E32" s="98"/>
      <c r="F32" s="99"/>
    </row>
    <row r="33" spans="1:6" ht="15.75" x14ac:dyDescent="0.25">
      <c r="A33" s="4" t="s">
        <v>59</v>
      </c>
      <c r="B33" s="5" t="s">
        <v>60</v>
      </c>
      <c r="C33" s="15" t="s">
        <v>11</v>
      </c>
      <c r="D33" s="15">
        <v>4</v>
      </c>
      <c r="E33" s="15"/>
      <c r="F33" s="16">
        <f>D33*E33</f>
        <v>0</v>
      </c>
    </row>
    <row r="34" spans="1:6" ht="15.75" x14ac:dyDescent="0.25">
      <c r="A34" s="4" t="s">
        <v>61</v>
      </c>
      <c r="B34" s="5" t="s">
        <v>190</v>
      </c>
      <c r="C34" s="15" t="s">
        <v>11</v>
      </c>
      <c r="D34" s="15">
        <v>3</v>
      </c>
      <c r="E34" s="15"/>
      <c r="F34" s="16">
        <f t="shared" ref="F34:F42" si="2">D34*E34</f>
        <v>0</v>
      </c>
    </row>
    <row r="35" spans="1:6" ht="15.75" x14ac:dyDescent="0.25">
      <c r="A35" s="4" t="s">
        <v>62</v>
      </c>
      <c r="B35" s="5" t="s">
        <v>63</v>
      </c>
      <c r="C35" s="15" t="s">
        <v>11</v>
      </c>
      <c r="D35" s="15">
        <v>10</v>
      </c>
      <c r="E35" s="15"/>
      <c r="F35" s="16">
        <f t="shared" si="2"/>
        <v>0</v>
      </c>
    </row>
    <row r="36" spans="1:6" ht="15.75" x14ac:dyDescent="0.25">
      <c r="A36" s="4" t="s">
        <v>64</v>
      </c>
      <c r="B36" s="5" t="s">
        <v>65</v>
      </c>
      <c r="C36" s="15" t="s">
        <v>11</v>
      </c>
      <c r="D36" s="15">
        <v>3</v>
      </c>
      <c r="E36" s="15"/>
      <c r="F36" s="16">
        <f t="shared" si="2"/>
        <v>0</v>
      </c>
    </row>
    <row r="37" spans="1:6" ht="15.75" x14ac:dyDescent="0.25">
      <c r="A37" s="4" t="s">
        <v>66</v>
      </c>
      <c r="B37" s="5" t="s">
        <v>67</v>
      </c>
      <c r="C37" s="15" t="s">
        <v>11</v>
      </c>
      <c r="D37" s="15">
        <v>3</v>
      </c>
      <c r="E37" s="15"/>
      <c r="F37" s="16">
        <f t="shared" si="2"/>
        <v>0</v>
      </c>
    </row>
    <row r="38" spans="1:6" ht="15.75" x14ac:dyDescent="0.25">
      <c r="A38" s="4" t="s">
        <v>68</v>
      </c>
      <c r="B38" s="5" t="s">
        <v>69</v>
      </c>
      <c r="C38" s="15" t="s">
        <v>11</v>
      </c>
      <c r="D38" s="15">
        <v>7</v>
      </c>
      <c r="E38" s="15"/>
      <c r="F38" s="16">
        <f t="shared" si="2"/>
        <v>0</v>
      </c>
    </row>
    <row r="39" spans="1:6" ht="15.75" x14ac:dyDescent="0.25">
      <c r="A39" s="4" t="s">
        <v>70</v>
      </c>
      <c r="B39" s="5" t="s">
        <v>71</v>
      </c>
      <c r="C39" s="15" t="s">
        <v>11</v>
      </c>
      <c r="D39" s="15">
        <v>6</v>
      </c>
      <c r="E39" s="15"/>
      <c r="F39" s="16">
        <f t="shared" si="2"/>
        <v>0</v>
      </c>
    </row>
    <row r="40" spans="1:6" ht="15.75" x14ac:dyDescent="0.25">
      <c r="A40" s="4" t="s">
        <v>72</v>
      </c>
      <c r="B40" s="5" t="s">
        <v>73</v>
      </c>
      <c r="C40" s="15" t="s">
        <v>11</v>
      </c>
      <c r="D40" s="15">
        <v>10</v>
      </c>
      <c r="E40" s="15"/>
      <c r="F40" s="16">
        <f t="shared" si="2"/>
        <v>0</v>
      </c>
    </row>
    <row r="41" spans="1:6" ht="15.75" x14ac:dyDescent="0.25">
      <c r="A41" s="4" t="s">
        <v>274</v>
      </c>
      <c r="B41" s="5" t="s">
        <v>37</v>
      </c>
      <c r="C41" s="15" t="s">
        <v>11</v>
      </c>
      <c r="D41" s="15">
        <v>15</v>
      </c>
      <c r="E41" s="15"/>
      <c r="F41" s="16">
        <f t="shared" si="2"/>
        <v>0</v>
      </c>
    </row>
    <row r="42" spans="1:6" ht="15.75" x14ac:dyDescent="0.25">
      <c r="A42" s="4" t="s">
        <v>75</v>
      </c>
      <c r="B42" s="5" t="s">
        <v>39</v>
      </c>
      <c r="C42" s="15" t="s">
        <v>40</v>
      </c>
      <c r="D42" s="15">
        <v>4</v>
      </c>
      <c r="E42" s="15"/>
      <c r="F42" s="16">
        <f t="shared" si="2"/>
        <v>0</v>
      </c>
    </row>
    <row r="43" spans="1:6" ht="15.75" x14ac:dyDescent="0.25">
      <c r="A43" s="19" t="s">
        <v>76</v>
      </c>
      <c r="B43" s="94" t="s">
        <v>78</v>
      </c>
      <c r="C43" s="95"/>
      <c r="D43" s="95"/>
      <c r="E43" s="96"/>
      <c r="F43" s="18">
        <f>SUM(F33:F42)</f>
        <v>0</v>
      </c>
    </row>
    <row r="44" spans="1:6" ht="15.75" x14ac:dyDescent="0.25">
      <c r="A44" s="19" t="s">
        <v>79</v>
      </c>
      <c r="B44" s="94" t="s">
        <v>80</v>
      </c>
      <c r="C44" s="95"/>
      <c r="D44" s="95"/>
      <c r="E44" s="96"/>
      <c r="F44" s="20">
        <f>F18+F31+F43</f>
        <v>0</v>
      </c>
    </row>
    <row r="45" spans="1:6" ht="15.75" x14ac:dyDescent="0.25">
      <c r="A45" s="14" t="s">
        <v>81</v>
      </c>
      <c r="B45" s="97" t="s">
        <v>82</v>
      </c>
      <c r="C45" s="98"/>
      <c r="D45" s="98"/>
      <c r="E45" s="98"/>
      <c r="F45" s="99"/>
    </row>
    <row r="46" spans="1:6" ht="31.5" x14ac:dyDescent="0.25">
      <c r="A46" s="4" t="s">
        <v>83</v>
      </c>
      <c r="B46" s="67" t="s">
        <v>84</v>
      </c>
      <c r="C46" s="15" t="s">
        <v>85</v>
      </c>
      <c r="D46" s="15">
        <v>1</v>
      </c>
      <c r="E46" s="21"/>
      <c r="F46" s="16">
        <f>E46*F44</f>
        <v>0</v>
      </c>
    </row>
    <row r="47" spans="1:6" ht="15.75" x14ac:dyDescent="0.25">
      <c r="A47" s="4" t="s">
        <v>86</v>
      </c>
      <c r="B47" s="5" t="s">
        <v>87</v>
      </c>
      <c r="C47" s="15" t="s">
        <v>88</v>
      </c>
      <c r="D47" s="15">
        <v>3</v>
      </c>
      <c r="E47" s="15"/>
      <c r="F47" s="16">
        <f>D47*E47</f>
        <v>0</v>
      </c>
    </row>
    <row r="48" spans="1:6" ht="15.75" x14ac:dyDescent="0.25">
      <c r="A48" s="4" t="s">
        <v>89</v>
      </c>
      <c r="B48" s="5" t="s">
        <v>90</v>
      </c>
      <c r="C48" s="15" t="s">
        <v>74</v>
      </c>
      <c r="D48" s="15">
        <v>350</v>
      </c>
      <c r="E48" s="15"/>
      <c r="F48" s="16">
        <f>D48*E48</f>
        <v>0</v>
      </c>
    </row>
    <row r="49" spans="1:6" ht="31.5" x14ac:dyDescent="0.25">
      <c r="A49" s="4" t="s">
        <v>91</v>
      </c>
      <c r="B49" s="67" t="s">
        <v>92</v>
      </c>
      <c r="C49" s="15" t="s">
        <v>93</v>
      </c>
      <c r="D49" s="15">
        <v>175</v>
      </c>
      <c r="E49" s="15"/>
      <c r="F49" s="16">
        <f>D49*E49</f>
        <v>0</v>
      </c>
    </row>
    <row r="50" spans="1:6" ht="15.75" x14ac:dyDescent="0.25">
      <c r="A50" s="4" t="s">
        <v>94</v>
      </c>
      <c r="B50" s="5" t="s">
        <v>95</v>
      </c>
      <c r="C50" s="15" t="s">
        <v>74</v>
      </c>
      <c r="D50" s="15">
        <f>D48</f>
        <v>350</v>
      </c>
      <c r="E50" s="15"/>
      <c r="F50" s="16">
        <f>D50*E50</f>
        <v>0</v>
      </c>
    </row>
    <row r="51" spans="1:6" ht="15.75" x14ac:dyDescent="0.25">
      <c r="A51" s="19" t="s">
        <v>96</v>
      </c>
      <c r="B51" s="94" t="s">
        <v>97</v>
      </c>
      <c r="C51" s="95"/>
      <c r="D51" s="95"/>
      <c r="E51" s="96"/>
      <c r="F51" s="18">
        <f>SUM(F46:F50)</f>
        <v>0</v>
      </c>
    </row>
    <row r="52" spans="1:6" ht="16.5" thickBot="1" x14ac:dyDescent="0.3">
      <c r="A52" s="7"/>
      <c r="B52" s="91" t="s">
        <v>6</v>
      </c>
      <c r="C52" s="92"/>
      <c r="D52" s="92"/>
      <c r="E52" s="93"/>
      <c r="F52" s="8">
        <f>F44+F51</f>
        <v>0</v>
      </c>
    </row>
    <row r="53" spans="1:6" ht="15.75" x14ac:dyDescent="0.25">
      <c r="B53" s="9"/>
    </row>
    <row r="55" spans="1:6" x14ac:dyDescent="0.25">
      <c r="A55" s="10"/>
    </row>
  </sheetData>
  <mergeCells count="11">
    <mergeCell ref="B32:F32"/>
    <mergeCell ref="A1:F1"/>
    <mergeCell ref="B3:F3"/>
    <mergeCell ref="B18:E18"/>
    <mergeCell ref="B19:F19"/>
    <mergeCell ref="B31:E31"/>
    <mergeCell ref="B43:E43"/>
    <mergeCell ref="B44:E44"/>
    <mergeCell ref="B45:F45"/>
    <mergeCell ref="B51:E51"/>
    <mergeCell ref="B52:E52"/>
  </mergeCells>
  <phoneticPr fontId="1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view="pageLayout" zoomScale="92" zoomScaleNormal="100" zoomScalePageLayoutView="92" workbookViewId="0">
      <selection activeCell="H4" sqref="H4"/>
    </sheetView>
  </sheetViews>
  <sheetFormatPr baseColWidth="10" defaultColWidth="10.85546875" defaultRowHeight="15" x14ac:dyDescent="0.25"/>
  <cols>
    <col min="1" max="1" width="6.28515625" customWidth="1"/>
    <col min="2" max="2" width="47.28515625" customWidth="1"/>
    <col min="3" max="3" width="6.140625" customWidth="1"/>
    <col min="4" max="4" width="8.7109375" customWidth="1"/>
  </cols>
  <sheetData>
    <row r="1" spans="1:6" ht="38.25" customHeight="1" thickBot="1" x14ac:dyDescent="0.3">
      <c r="A1" s="88" t="s">
        <v>226</v>
      </c>
      <c r="B1" s="89"/>
      <c r="C1" s="89"/>
      <c r="D1" s="89"/>
      <c r="E1" s="89"/>
      <c r="F1" s="90"/>
    </row>
    <row r="2" spans="1:6" ht="15.75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</row>
    <row r="3" spans="1:6" ht="15.75" x14ac:dyDescent="0.25">
      <c r="A3" s="14" t="s">
        <v>7</v>
      </c>
      <c r="B3" s="97" t="s">
        <v>227</v>
      </c>
      <c r="C3" s="98"/>
      <c r="D3" s="98"/>
      <c r="E3" s="98"/>
      <c r="F3" s="99"/>
    </row>
    <row r="4" spans="1:6" ht="30.95" customHeight="1" x14ac:dyDescent="0.25">
      <c r="A4" s="68" t="s">
        <v>9</v>
      </c>
      <c r="B4" s="71" t="s">
        <v>228</v>
      </c>
      <c r="C4" s="43"/>
      <c r="D4" s="43"/>
      <c r="E4" s="44"/>
      <c r="F4" s="45"/>
    </row>
    <row r="5" spans="1:6" ht="15.75" x14ac:dyDescent="0.25">
      <c r="A5" s="66" t="s">
        <v>208</v>
      </c>
      <c r="B5" s="32" t="s">
        <v>109</v>
      </c>
      <c r="C5" s="70" t="s">
        <v>11</v>
      </c>
      <c r="D5" s="15">
        <v>2</v>
      </c>
      <c r="E5" s="15"/>
      <c r="F5" s="16">
        <f>D5*E5</f>
        <v>0</v>
      </c>
    </row>
    <row r="6" spans="1:6" ht="15.75" x14ac:dyDescent="0.25">
      <c r="A6" s="66" t="s">
        <v>215</v>
      </c>
      <c r="B6" s="32" t="s">
        <v>101</v>
      </c>
      <c r="C6" s="33" t="s">
        <v>102</v>
      </c>
      <c r="D6" s="15">
        <v>2</v>
      </c>
      <c r="E6" s="15"/>
      <c r="F6" s="16">
        <f>D6*E6</f>
        <v>0</v>
      </c>
    </row>
    <row r="7" spans="1:6" ht="15.75" x14ac:dyDescent="0.25">
      <c r="A7" s="66" t="s">
        <v>216</v>
      </c>
      <c r="B7" s="32" t="s">
        <v>103</v>
      </c>
      <c r="C7" s="33" t="s">
        <v>99</v>
      </c>
      <c r="D7" s="15">
        <v>3</v>
      </c>
      <c r="E7" s="15"/>
      <c r="F7" s="16">
        <f>D7*E7</f>
        <v>0</v>
      </c>
    </row>
    <row r="8" spans="1:6" ht="15.75" x14ac:dyDescent="0.25">
      <c r="A8" s="66" t="s">
        <v>217</v>
      </c>
      <c r="B8" s="32" t="s">
        <v>110</v>
      </c>
      <c r="C8" s="33" t="s">
        <v>11</v>
      </c>
      <c r="D8" s="15">
        <v>5</v>
      </c>
      <c r="E8" s="15"/>
      <c r="F8" s="16">
        <f>D8*E8</f>
        <v>0</v>
      </c>
    </row>
    <row r="9" spans="1:6" ht="15.75" x14ac:dyDescent="0.25">
      <c r="A9" s="19" t="s">
        <v>12</v>
      </c>
      <c r="B9" s="94" t="s">
        <v>41</v>
      </c>
      <c r="C9" s="95"/>
      <c r="D9" s="95"/>
      <c r="E9" s="96"/>
      <c r="F9" s="18">
        <f>SUM(F4:F8)</f>
        <v>0</v>
      </c>
    </row>
    <row r="10" spans="1:6" ht="15.75" x14ac:dyDescent="0.25">
      <c r="A10" s="14" t="s">
        <v>42</v>
      </c>
      <c r="B10" s="97" t="s">
        <v>229</v>
      </c>
      <c r="C10" s="98"/>
      <c r="D10" s="98"/>
      <c r="E10" s="98"/>
      <c r="F10" s="99"/>
    </row>
    <row r="11" spans="1:6" ht="15.75" x14ac:dyDescent="0.25">
      <c r="A11" s="75" t="s">
        <v>45</v>
      </c>
      <c r="B11" s="76" t="s">
        <v>111</v>
      </c>
      <c r="C11" s="29"/>
      <c r="D11" s="29"/>
      <c r="E11" s="29"/>
      <c r="F11" s="30"/>
    </row>
    <row r="12" spans="1:6" ht="15.75" x14ac:dyDescent="0.25">
      <c r="A12" s="77" t="s">
        <v>265</v>
      </c>
      <c r="B12" s="5" t="s">
        <v>20</v>
      </c>
      <c r="C12" s="15" t="s">
        <v>11</v>
      </c>
      <c r="D12" s="15">
        <v>3</v>
      </c>
      <c r="E12" s="15"/>
      <c r="F12" s="16">
        <f t="shared" ref="F12:F17" si="0">D12*E12</f>
        <v>0</v>
      </c>
    </row>
    <row r="13" spans="1:6" ht="15.75" x14ac:dyDescent="0.25">
      <c r="A13" s="77" t="s">
        <v>266</v>
      </c>
      <c r="B13" s="5" t="s">
        <v>24</v>
      </c>
      <c r="C13" s="15" t="s">
        <v>11</v>
      </c>
      <c r="D13" s="15">
        <v>2</v>
      </c>
      <c r="E13" s="15"/>
      <c r="F13" s="16">
        <f t="shared" si="0"/>
        <v>0</v>
      </c>
    </row>
    <row r="14" spans="1:6" ht="15.75" x14ac:dyDescent="0.25">
      <c r="A14" s="77" t="s">
        <v>218</v>
      </c>
      <c r="B14" s="5" t="s">
        <v>27</v>
      </c>
      <c r="C14" s="15" t="s">
        <v>11</v>
      </c>
      <c r="D14" s="15">
        <v>2</v>
      </c>
      <c r="E14" s="15"/>
      <c r="F14" s="16">
        <f t="shared" si="0"/>
        <v>0</v>
      </c>
    </row>
    <row r="15" spans="1:6" ht="15.75" x14ac:dyDescent="0.25">
      <c r="A15" s="77" t="s">
        <v>219</v>
      </c>
      <c r="B15" s="5" t="s">
        <v>29</v>
      </c>
      <c r="C15" s="15" t="s">
        <v>11</v>
      </c>
      <c r="D15" s="15">
        <v>2</v>
      </c>
      <c r="E15" s="15"/>
      <c r="F15" s="16">
        <f t="shared" si="0"/>
        <v>0</v>
      </c>
    </row>
    <row r="16" spans="1:6" ht="15.75" x14ac:dyDescent="0.25">
      <c r="A16" s="77" t="s">
        <v>220</v>
      </c>
      <c r="B16" s="5" t="s">
        <v>31</v>
      </c>
      <c r="C16" s="15" t="s">
        <v>11</v>
      </c>
      <c r="D16" s="15">
        <v>2</v>
      </c>
      <c r="E16" s="15"/>
      <c r="F16" s="16">
        <f t="shared" si="0"/>
        <v>0</v>
      </c>
    </row>
    <row r="17" spans="1:6" ht="15.75" x14ac:dyDescent="0.25">
      <c r="A17" s="77" t="s">
        <v>221</v>
      </c>
      <c r="B17" s="5" t="s">
        <v>188</v>
      </c>
      <c r="C17" s="15" t="s">
        <v>11</v>
      </c>
      <c r="D17" s="15">
        <v>2</v>
      </c>
      <c r="E17" s="15"/>
      <c r="F17" s="16">
        <f t="shared" si="0"/>
        <v>0</v>
      </c>
    </row>
    <row r="18" spans="1:6" ht="15.75" x14ac:dyDescent="0.25">
      <c r="A18" s="69" t="s">
        <v>48</v>
      </c>
      <c r="B18" s="72" t="s">
        <v>230</v>
      </c>
      <c r="C18" s="28"/>
      <c r="D18" s="28"/>
      <c r="E18" s="29"/>
      <c r="F18" s="30"/>
    </row>
    <row r="19" spans="1:6" ht="31.5" x14ac:dyDescent="0.25">
      <c r="A19" s="86" t="s">
        <v>277</v>
      </c>
      <c r="B19" s="67" t="s">
        <v>112</v>
      </c>
      <c r="C19" s="15" t="s">
        <v>93</v>
      </c>
      <c r="D19" s="15">
        <v>120</v>
      </c>
      <c r="E19" s="15"/>
      <c r="F19" s="16">
        <f>D19*E19</f>
        <v>0</v>
      </c>
    </row>
    <row r="20" spans="1:6" ht="15.75" x14ac:dyDescent="0.25">
      <c r="A20" s="19" t="s">
        <v>49</v>
      </c>
      <c r="B20" s="94" t="s">
        <v>57</v>
      </c>
      <c r="C20" s="95"/>
      <c r="D20" s="95"/>
      <c r="E20" s="96"/>
      <c r="F20" s="18">
        <f>SUM(F11:F19)</f>
        <v>0</v>
      </c>
    </row>
    <row r="21" spans="1:6" ht="15.75" x14ac:dyDescent="0.25">
      <c r="A21" s="19"/>
      <c r="B21" s="41" t="s">
        <v>209</v>
      </c>
      <c r="C21" s="59"/>
      <c r="D21" s="59"/>
      <c r="E21" s="59"/>
      <c r="F21" s="20">
        <f>F20+F9</f>
        <v>0</v>
      </c>
    </row>
    <row r="22" spans="1:6" ht="15.75" x14ac:dyDescent="0.25">
      <c r="A22" s="14" t="s">
        <v>58</v>
      </c>
      <c r="B22" s="97" t="s">
        <v>82</v>
      </c>
      <c r="C22" s="98"/>
      <c r="D22" s="98"/>
      <c r="E22" s="98"/>
      <c r="F22" s="99"/>
    </row>
    <row r="23" spans="1:6" ht="15.75" x14ac:dyDescent="0.25">
      <c r="A23" s="65" t="s">
        <v>59</v>
      </c>
      <c r="B23" s="32" t="s">
        <v>195</v>
      </c>
      <c r="C23" s="33" t="s">
        <v>85</v>
      </c>
      <c r="D23" s="33">
        <v>1</v>
      </c>
      <c r="E23" s="21"/>
      <c r="F23" s="16">
        <f>E23*F21</f>
        <v>0</v>
      </c>
    </row>
    <row r="24" spans="1:6" ht="15.75" x14ac:dyDescent="0.25">
      <c r="A24" s="65" t="s">
        <v>61</v>
      </c>
      <c r="B24" s="5" t="s">
        <v>118</v>
      </c>
      <c r="C24" s="15" t="s">
        <v>88</v>
      </c>
      <c r="D24" s="15">
        <v>3</v>
      </c>
      <c r="E24" s="15"/>
      <c r="F24" s="16">
        <f t="shared" ref="F24:F28" si="1">D24*E24</f>
        <v>0</v>
      </c>
    </row>
    <row r="25" spans="1:6" ht="15.75" x14ac:dyDescent="0.25">
      <c r="A25" s="65" t="s">
        <v>62</v>
      </c>
      <c r="B25" s="32" t="s">
        <v>122</v>
      </c>
      <c r="C25" s="33" t="s">
        <v>120</v>
      </c>
      <c r="D25" s="15">
        <v>10</v>
      </c>
      <c r="E25" s="15"/>
      <c r="F25" s="16">
        <f t="shared" si="1"/>
        <v>0</v>
      </c>
    </row>
    <row r="26" spans="1:6" ht="15.75" x14ac:dyDescent="0.25">
      <c r="A26" s="65" t="s">
        <v>64</v>
      </c>
      <c r="B26" s="32" t="s">
        <v>124</v>
      </c>
      <c r="C26" s="33" t="s">
        <v>11</v>
      </c>
      <c r="D26" s="15">
        <v>5</v>
      </c>
      <c r="E26" s="15"/>
      <c r="F26" s="16">
        <f t="shared" si="1"/>
        <v>0</v>
      </c>
    </row>
    <row r="27" spans="1:6" ht="15.75" x14ac:dyDescent="0.25">
      <c r="A27" s="65" t="s">
        <v>66</v>
      </c>
      <c r="B27" s="32" t="s">
        <v>126</v>
      </c>
      <c r="C27" s="33" t="s">
        <v>11</v>
      </c>
      <c r="D27" s="15">
        <v>3</v>
      </c>
      <c r="E27" s="15"/>
      <c r="F27" s="16">
        <f t="shared" si="1"/>
        <v>0</v>
      </c>
    </row>
    <row r="28" spans="1:6" ht="15.75" x14ac:dyDescent="0.25">
      <c r="A28" s="65" t="s">
        <v>68</v>
      </c>
      <c r="B28" s="32" t="s">
        <v>127</v>
      </c>
      <c r="C28" s="33" t="s">
        <v>128</v>
      </c>
      <c r="D28" s="15">
        <v>4</v>
      </c>
      <c r="E28" s="15"/>
      <c r="F28" s="16">
        <f t="shared" si="1"/>
        <v>0</v>
      </c>
    </row>
    <row r="29" spans="1:6" ht="15.75" x14ac:dyDescent="0.25">
      <c r="A29" s="19" t="s">
        <v>70</v>
      </c>
      <c r="B29" s="94" t="s">
        <v>129</v>
      </c>
      <c r="C29" s="95"/>
      <c r="D29" s="95"/>
      <c r="E29" s="96"/>
      <c r="F29" s="18">
        <f>SUM(F23:F28)</f>
        <v>0</v>
      </c>
    </row>
    <row r="30" spans="1:6" ht="16.5" thickBot="1" x14ac:dyDescent="0.3">
      <c r="A30" s="7"/>
      <c r="B30" s="91" t="s">
        <v>6</v>
      </c>
      <c r="C30" s="92"/>
      <c r="D30" s="92"/>
      <c r="E30" s="93"/>
      <c r="F30" s="8">
        <f>F29+F20+F9</f>
        <v>0</v>
      </c>
    </row>
  </sheetData>
  <mergeCells count="8">
    <mergeCell ref="A1:F1"/>
    <mergeCell ref="B3:F3"/>
    <mergeCell ref="B9:E9"/>
    <mergeCell ref="B30:E30"/>
    <mergeCell ref="B20:E20"/>
    <mergeCell ref="B22:F22"/>
    <mergeCell ref="B29:E29"/>
    <mergeCell ref="B10:F10"/>
  </mergeCells>
  <phoneticPr fontId="1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7"/>
  <sheetViews>
    <sheetView view="pageLayout" topLeftCell="A69" zoomScaleNormal="100" workbookViewId="0">
      <selection activeCell="B71" sqref="B71"/>
    </sheetView>
  </sheetViews>
  <sheetFormatPr baseColWidth="10" defaultColWidth="10.85546875" defaultRowHeight="15" x14ac:dyDescent="0.25"/>
  <cols>
    <col min="1" max="1" width="6.7109375" customWidth="1"/>
    <col min="2" max="2" width="45.5703125" customWidth="1"/>
    <col min="3" max="3" width="7.42578125" bestFit="1" customWidth="1"/>
    <col min="4" max="4" width="8.5703125" customWidth="1"/>
  </cols>
  <sheetData>
    <row r="1" spans="1:6" ht="42.75" customHeight="1" thickBot="1" x14ac:dyDescent="0.3">
      <c r="A1" s="88" t="s">
        <v>239</v>
      </c>
      <c r="B1" s="89"/>
      <c r="C1" s="89"/>
      <c r="D1" s="89"/>
      <c r="E1" s="89"/>
      <c r="F1" s="90"/>
    </row>
    <row r="2" spans="1:6" ht="15.75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</row>
    <row r="3" spans="1:6" ht="15.75" x14ac:dyDescent="0.25">
      <c r="A3" s="14" t="s">
        <v>7</v>
      </c>
      <c r="B3" s="97" t="s">
        <v>231</v>
      </c>
      <c r="C3" s="98"/>
      <c r="D3" s="98"/>
      <c r="E3" s="98"/>
      <c r="F3" s="99"/>
    </row>
    <row r="4" spans="1:6" ht="15.75" x14ac:dyDescent="0.25">
      <c r="A4" s="4" t="s">
        <v>9</v>
      </c>
      <c r="B4" s="5" t="s">
        <v>15</v>
      </c>
      <c r="C4" s="15" t="s">
        <v>11</v>
      </c>
      <c r="D4" s="15">
        <v>3</v>
      </c>
      <c r="E4" s="15"/>
      <c r="F4" s="16">
        <f>D4*E4</f>
        <v>0</v>
      </c>
    </row>
    <row r="5" spans="1:6" ht="15.75" x14ac:dyDescent="0.25">
      <c r="A5" s="4" t="s">
        <v>12</v>
      </c>
      <c r="B5" s="5" t="s">
        <v>17</v>
      </c>
      <c r="C5" s="15" t="s">
        <v>11</v>
      </c>
      <c r="D5" s="15">
        <v>2</v>
      </c>
      <c r="E5" s="15"/>
      <c r="F5" s="16">
        <f t="shared" ref="F5:F12" si="0">D5*E5</f>
        <v>0</v>
      </c>
    </row>
    <row r="6" spans="1:6" ht="15.75" x14ac:dyDescent="0.25">
      <c r="A6" s="4" t="s">
        <v>14</v>
      </c>
      <c r="B6" s="5" t="s">
        <v>20</v>
      </c>
      <c r="C6" s="15" t="s">
        <v>11</v>
      </c>
      <c r="D6" s="15">
        <v>10</v>
      </c>
      <c r="E6" s="15"/>
      <c r="F6" s="16">
        <f>D6*E6</f>
        <v>0</v>
      </c>
    </row>
    <row r="7" spans="1:6" ht="15.75" x14ac:dyDescent="0.25">
      <c r="A7" s="4" t="s">
        <v>16</v>
      </c>
      <c r="B7" s="5" t="s">
        <v>24</v>
      </c>
      <c r="C7" s="15" t="s">
        <v>11</v>
      </c>
      <c r="D7" s="15">
        <v>4</v>
      </c>
      <c r="E7" s="15"/>
      <c r="F7" s="16">
        <f t="shared" si="0"/>
        <v>0</v>
      </c>
    </row>
    <row r="8" spans="1:6" ht="15.75" x14ac:dyDescent="0.25">
      <c r="A8" s="4" t="s">
        <v>18</v>
      </c>
      <c r="B8" s="5" t="s">
        <v>188</v>
      </c>
      <c r="C8" s="15" t="s">
        <v>11</v>
      </c>
      <c r="D8" s="15">
        <v>6</v>
      </c>
      <c r="E8" s="15"/>
      <c r="F8" s="16">
        <f>D8*E8</f>
        <v>0</v>
      </c>
    </row>
    <row r="9" spans="1:6" ht="15.75" x14ac:dyDescent="0.25">
      <c r="A9" s="4" t="s">
        <v>19</v>
      </c>
      <c r="B9" s="5" t="s">
        <v>27</v>
      </c>
      <c r="C9" s="15" t="s">
        <v>11</v>
      </c>
      <c r="D9" s="15">
        <v>4</v>
      </c>
      <c r="E9" s="15"/>
      <c r="F9" s="16">
        <f t="shared" si="0"/>
        <v>0</v>
      </c>
    </row>
    <row r="10" spans="1:6" ht="15.75" x14ac:dyDescent="0.25">
      <c r="A10" s="4" t="s">
        <v>21</v>
      </c>
      <c r="B10" s="5" t="s">
        <v>29</v>
      </c>
      <c r="C10" s="15" t="s">
        <v>11</v>
      </c>
      <c r="D10" s="15">
        <v>10</v>
      </c>
      <c r="E10" s="15"/>
      <c r="F10" s="16">
        <f>D10*E10</f>
        <v>0</v>
      </c>
    </row>
    <row r="11" spans="1:6" ht="15.75" x14ac:dyDescent="0.25">
      <c r="A11" s="4" t="s">
        <v>23</v>
      </c>
      <c r="B11" s="5" t="s">
        <v>31</v>
      </c>
      <c r="C11" s="15" t="s">
        <v>11</v>
      </c>
      <c r="D11" s="15">
        <v>5</v>
      </c>
      <c r="E11" s="15"/>
      <c r="F11" s="16">
        <f t="shared" si="0"/>
        <v>0</v>
      </c>
    </row>
    <row r="12" spans="1:6" ht="15.75" x14ac:dyDescent="0.25">
      <c r="A12" s="4" t="s">
        <v>25</v>
      </c>
      <c r="B12" s="5" t="s">
        <v>37</v>
      </c>
      <c r="C12" s="15" t="s">
        <v>11</v>
      </c>
      <c r="D12" s="15">
        <v>20</v>
      </c>
      <c r="E12" s="15"/>
      <c r="F12" s="16">
        <f t="shared" si="0"/>
        <v>0</v>
      </c>
    </row>
    <row r="13" spans="1:6" ht="15.75" x14ac:dyDescent="0.25">
      <c r="A13" s="4" t="s">
        <v>26</v>
      </c>
      <c r="B13" s="5" t="s">
        <v>39</v>
      </c>
      <c r="C13" s="15" t="s">
        <v>40</v>
      </c>
      <c r="D13" s="15">
        <v>3</v>
      </c>
      <c r="E13" s="15"/>
      <c r="F13" s="16">
        <f>D13*E13</f>
        <v>0</v>
      </c>
    </row>
    <row r="14" spans="1:6" ht="15.75" x14ac:dyDescent="0.25">
      <c r="A14" s="19" t="s">
        <v>28</v>
      </c>
      <c r="B14" s="94" t="s">
        <v>41</v>
      </c>
      <c r="C14" s="95"/>
      <c r="D14" s="95"/>
      <c r="E14" s="96"/>
      <c r="F14" s="18">
        <f>SUM(F4:F13)</f>
        <v>0</v>
      </c>
    </row>
    <row r="15" spans="1:6" ht="31.5" customHeight="1" x14ac:dyDescent="0.25">
      <c r="A15" s="14" t="s">
        <v>42</v>
      </c>
      <c r="B15" s="97" t="s">
        <v>256</v>
      </c>
      <c r="C15" s="98"/>
      <c r="D15" s="98"/>
      <c r="E15" s="98"/>
      <c r="F15" s="99"/>
    </row>
    <row r="16" spans="1:6" ht="15.75" x14ac:dyDescent="0.25">
      <c r="A16" s="26" t="s">
        <v>44</v>
      </c>
      <c r="B16" s="27" t="s">
        <v>130</v>
      </c>
      <c r="C16" s="28" t="s">
        <v>100</v>
      </c>
      <c r="D16" s="28">
        <v>16.5</v>
      </c>
      <c r="E16" s="29"/>
      <c r="F16" s="30">
        <f>D16*E16</f>
        <v>0</v>
      </c>
    </row>
    <row r="17" spans="1:6" ht="15.75" x14ac:dyDescent="0.25">
      <c r="A17" s="69" t="s">
        <v>45</v>
      </c>
      <c r="B17" s="72" t="s">
        <v>232</v>
      </c>
      <c r="C17" s="28"/>
      <c r="D17" s="28"/>
      <c r="E17" s="29"/>
      <c r="F17" s="30"/>
    </row>
    <row r="18" spans="1:6" ht="15.75" x14ac:dyDescent="0.25">
      <c r="A18" s="4" t="s">
        <v>265</v>
      </c>
      <c r="B18" s="5" t="s">
        <v>131</v>
      </c>
      <c r="C18" s="15" t="s">
        <v>11</v>
      </c>
      <c r="D18" s="15">
        <v>15</v>
      </c>
      <c r="E18" s="15"/>
      <c r="F18" s="16">
        <f t="shared" ref="F18:F32" si="1">D18*E18</f>
        <v>0</v>
      </c>
    </row>
    <row r="19" spans="1:6" ht="15.75" x14ac:dyDescent="0.25">
      <c r="A19" s="4" t="s">
        <v>266</v>
      </c>
      <c r="B19" s="5" t="s">
        <v>132</v>
      </c>
      <c r="C19" s="15" t="s">
        <v>11</v>
      </c>
      <c r="D19" s="15">
        <v>2</v>
      </c>
      <c r="E19" s="15"/>
      <c r="F19" s="16">
        <f t="shared" si="1"/>
        <v>0</v>
      </c>
    </row>
    <row r="20" spans="1:6" ht="15.75" x14ac:dyDescent="0.25">
      <c r="A20" s="4" t="s">
        <v>218</v>
      </c>
      <c r="B20" s="5" t="s">
        <v>133</v>
      </c>
      <c r="C20" s="15" t="s">
        <v>11</v>
      </c>
      <c r="D20" s="15">
        <v>2</v>
      </c>
      <c r="E20" s="15"/>
      <c r="F20" s="16">
        <f t="shared" si="1"/>
        <v>0</v>
      </c>
    </row>
    <row r="21" spans="1:6" ht="15.75" x14ac:dyDescent="0.25">
      <c r="A21" s="4" t="s">
        <v>219</v>
      </c>
      <c r="B21" s="5" t="s">
        <v>134</v>
      </c>
      <c r="C21" s="15" t="s">
        <v>11</v>
      </c>
      <c r="D21" s="15">
        <v>10</v>
      </c>
      <c r="E21" s="15"/>
      <c r="F21" s="16">
        <f t="shared" si="1"/>
        <v>0</v>
      </c>
    </row>
    <row r="22" spans="1:6" ht="15.75" x14ac:dyDescent="0.25">
      <c r="A22" s="4" t="s">
        <v>220</v>
      </c>
      <c r="B22" s="5" t="s">
        <v>15</v>
      </c>
      <c r="C22" s="15" t="s">
        <v>11</v>
      </c>
      <c r="D22" s="15">
        <v>3</v>
      </c>
      <c r="E22" s="15"/>
      <c r="F22" s="16">
        <f t="shared" si="1"/>
        <v>0</v>
      </c>
    </row>
    <row r="23" spans="1:6" ht="15.75" x14ac:dyDescent="0.25">
      <c r="A23" s="4" t="s">
        <v>221</v>
      </c>
      <c r="B23" s="5" t="s">
        <v>135</v>
      </c>
      <c r="C23" s="15" t="s">
        <v>11</v>
      </c>
      <c r="D23" s="15">
        <v>1</v>
      </c>
      <c r="E23" s="15"/>
      <c r="F23" s="16">
        <f t="shared" si="1"/>
        <v>0</v>
      </c>
    </row>
    <row r="24" spans="1:6" ht="15.75" x14ac:dyDescent="0.25">
      <c r="A24" s="4" t="s">
        <v>222</v>
      </c>
      <c r="B24" s="5" t="s">
        <v>136</v>
      </c>
      <c r="C24" s="15" t="s">
        <v>11</v>
      </c>
      <c r="D24" s="15">
        <v>1</v>
      </c>
      <c r="E24" s="15"/>
      <c r="F24" s="16">
        <f t="shared" si="1"/>
        <v>0</v>
      </c>
    </row>
    <row r="25" spans="1:6" ht="15.75" x14ac:dyDescent="0.25">
      <c r="A25" s="4" t="s">
        <v>223</v>
      </c>
      <c r="B25" s="5" t="s">
        <v>137</v>
      </c>
      <c r="C25" s="15" t="s">
        <v>11</v>
      </c>
      <c r="D25" s="15">
        <v>1</v>
      </c>
      <c r="E25" s="15"/>
      <c r="F25" s="16">
        <f t="shared" si="1"/>
        <v>0</v>
      </c>
    </row>
    <row r="26" spans="1:6" ht="15.75" x14ac:dyDescent="0.25">
      <c r="A26" s="4" t="s">
        <v>267</v>
      </c>
      <c r="B26" s="32" t="s">
        <v>138</v>
      </c>
      <c r="C26" s="33" t="s">
        <v>11</v>
      </c>
      <c r="D26" s="33">
        <v>8</v>
      </c>
      <c r="E26" s="15"/>
      <c r="F26" s="16">
        <f t="shared" si="1"/>
        <v>0</v>
      </c>
    </row>
    <row r="27" spans="1:6" ht="15.75" x14ac:dyDescent="0.25">
      <c r="A27" s="4" t="s">
        <v>268</v>
      </c>
      <c r="B27" s="32" t="s">
        <v>139</v>
      </c>
      <c r="C27" s="33" t="s">
        <v>11</v>
      </c>
      <c r="D27" s="33">
        <v>5</v>
      </c>
      <c r="E27" s="15"/>
      <c r="F27" s="16">
        <f t="shared" si="1"/>
        <v>0</v>
      </c>
    </row>
    <row r="28" spans="1:6" ht="15.75" x14ac:dyDescent="0.25">
      <c r="A28" s="4" t="s">
        <v>269</v>
      </c>
      <c r="B28" s="62" t="s">
        <v>106</v>
      </c>
      <c r="C28" s="53" t="s">
        <v>102</v>
      </c>
      <c r="D28" s="53">
        <v>1</v>
      </c>
      <c r="E28" s="53"/>
      <c r="F28" s="54">
        <f t="shared" si="1"/>
        <v>0</v>
      </c>
    </row>
    <row r="29" spans="1:6" ht="15.75" x14ac:dyDescent="0.25">
      <c r="A29" s="4" t="s">
        <v>270</v>
      </c>
      <c r="B29" s="62" t="s">
        <v>37</v>
      </c>
      <c r="C29" s="53" t="s">
        <v>11</v>
      </c>
      <c r="D29" s="53">
        <v>10</v>
      </c>
      <c r="E29" s="53"/>
      <c r="F29" s="54">
        <f t="shared" si="1"/>
        <v>0</v>
      </c>
    </row>
    <row r="30" spans="1:6" ht="15.75" x14ac:dyDescent="0.25">
      <c r="A30" s="4" t="s">
        <v>271</v>
      </c>
      <c r="B30" s="32" t="s">
        <v>39</v>
      </c>
      <c r="C30" s="33" t="s">
        <v>11</v>
      </c>
      <c r="D30" s="33">
        <v>1</v>
      </c>
      <c r="E30" s="15"/>
      <c r="F30" s="16">
        <f t="shared" si="1"/>
        <v>0</v>
      </c>
    </row>
    <row r="31" spans="1:6" ht="15.75" x14ac:dyDescent="0.25">
      <c r="A31" s="4" t="s">
        <v>272</v>
      </c>
      <c r="B31" s="32" t="s">
        <v>140</v>
      </c>
      <c r="C31" s="33" t="s">
        <v>11</v>
      </c>
      <c r="D31" s="33">
        <v>1</v>
      </c>
      <c r="E31" s="36"/>
      <c r="F31" s="16">
        <f t="shared" si="1"/>
        <v>0</v>
      </c>
    </row>
    <row r="32" spans="1:6" ht="15.75" x14ac:dyDescent="0.25">
      <c r="A32" s="4" t="s">
        <v>273</v>
      </c>
      <c r="B32" s="32" t="s">
        <v>141</v>
      </c>
      <c r="C32" s="33" t="s">
        <v>11</v>
      </c>
      <c r="D32" s="33">
        <v>1</v>
      </c>
      <c r="E32" s="36"/>
      <c r="F32" s="16">
        <f t="shared" si="1"/>
        <v>0</v>
      </c>
    </row>
    <row r="33" spans="1:6" ht="15.75" x14ac:dyDescent="0.25">
      <c r="A33" s="19" t="s">
        <v>46</v>
      </c>
      <c r="B33" s="94" t="s">
        <v>57</v>
      </c>
      <c r="C33" s="95"/>
      <c r="D33" s="95"/>
      <c r="E33" s="96"/>
      <c r="F33" s="18">
        <f>SUM(F16:F32)</f>
        <v>0</v>
      </c>
    </row>
    <row r="34" spans="1:6" ht="15.75" x14ac:dyDescent="0.25">
      <c r="A34" s="14" t="s">
        <v>58</v>
      </c>
      <c r="B34" s="97" t="s">
        <v>233</v>
      </c>
      <c r="C34" s="98"/>
      <c r="D34" s="98"/>
      <c r="E34" s="98"/>
      <c r="F34" s="99"/>
    </row>
    <row r="35" spans="1:6" ht="15.75" x14ac:dyDescent="0.25">
      <c r="A35" s="4" t="s">
        <v>59</v>
      </c>
      <c r="B35" s="62" t="s">
        <v>144</v>
      </c>
      <c r="C35" s="33" t="s">
        <v>11</v>
      </c>
      <c r="D35" s="33">
        <v>1</v>
      </c>
      <c r="E35" s="36"/>
      <c r="F35" s="56">
        <f t="shared" ref="F35:F46" si="2">D35*E35</f>
        <v>0</v>
      </c>
    </row>
    <row r="36" spans="1:6" ht="15.75" x14ac:dyDescent="0.25">
      <c r="A36" s="4" t="s">
        <v>61</v>
      </c>
      <c r="B36" s="62" t="s">
        <v>146</v>
      </c>
      <c r="C36" s="33" t="s">
        <v>13</v>
      </c>
      <c r="D36" s="33">
        <v>8</v>
      </c>
      <c r="E36" s="36"/>
      <c r="F36" s="56">
        <f t="shared" si="2"/>
        <v>0</v>
      </c>
    </row>
    <row r="37" spans="1:6" ht="15.75" x14ac:dyDescent="0.25">
      <c r="A37" s="4" t="s">
        <v>62</v>
      </c>
      <c r="B37" s="62" t="s">
        <v>148</v>
      </c>
      <c r="C37" s="53" t="s">
        <v>11</v>
      </c>
      <c r="D37" s="53">
        <v>3</v>
      </c>
      <c r="E37" s="55"/>
      <c r="F37" s="54">
        <f t="shared" si="2"/>
        <v>0</v>
      </c>
    </row>
    <row r="38" spans="1:6" ht="15.75" x14ac:dyDescent="0.25">
      <c r="A38" s="4" t="s">
        <v>64</v>
      </c>
      <c r="B38" s="62" t="s">
        <v>33</v>
      </c>
      <c r="C38" s="33" t="s">
        <v>11</v>
      </c>
      <c r="D38" s="33">
        <v>1</v>
      </c>
      <c r="E38" s="36"/>
      <c r="F38" s="56">
        <f t="shared" si="2"/>
        <v>0</v>
      </c>
    </row>
    <row r="39" spans="1:6" ht="15.75" x14ac:dyDescent="0.25">
      <c r="A39" s="4" t="s">
        <v>66</v>
      </c>
      <c r="B39" s="62" t="s">
        <v>187</v>
      </c>
      <c r="C39" s="53" t="s">
        <v>11</v>
      </c>
      <c r="D39" s="53">
        <v>1</v>
      </c>
      <c r="E39" s="55"/>
      <c r="F39" s="54">
        <f t="shared" si="2"/>
        <v>0</v>
      </c>
    </row>
    <row r="40" spans="1:6" ht="15.75" x14ac:dyDescent="0.25">
      <c r="A40" s="4" t="s">
        <v>68</v>
      </c>
      <c r="B40" s="62" t="s">
        <v>152</v>
      </c>
      <c r="C40" s="53" t="s">
        <v>11</v>
      </c>
      <c r="D40" s="53">
        <v>1</v>
      </c>
      <c r="E40" s="55"/>
      <c r="F40" s="54">
        <f t="shared" si="2"/>
        <v>0</v>
      </c>
    </row>
    <row r="41" spans="1:6" ht="15.75" x14ac:dyDescent="0.25">
      <c r="A41" s="4" t="s">
        <v>70</v>
      </c>
      <c r="B41" s="62" t="s">
        <v>196</v>
      </c>
      <c r="C41" s="33"/>
      <c r="D41" s="33"/>
      <c r="E41" s="36"/>
      <c r="F41" s="56"/>
    </row>
    <row r="42" spans="1:6" ht="15.75" x14ac:dyDescent="0.25">
      <c r="A42" s="4" t="s">
        <v>72</v>
      </c>
      <c r="B42" s="62" t="s">
        <v>197</v>
      </c>
      <c r="C42" s="33" t="s">
        <v>11</v>
      </c>
      <c r="D42" s="33">
        <v>35</v>
      </c>
      <c r="E42" s="15"/>
      <c r="F42" s="56">
        <f t="shared" si="2"/>
        <v>0</v>
      </c>
    </row>
    <row r="43" spans="1:6" ht="15.75" x14ac:dyDescent="0.25">
      <c r="A43" s="4" t="s">
        <v>274</v>
      </c>
      <c r="B43" s="62" t="s">
        <v>198</v>
      </c>
      <c r="C43" s="53" t="s">
        <v>11</v>
      </c>
      <c r="D43" s="33">
        <v>8</v>
      </c>
      <c r="E43" s="15"/>
      <c r="F43" s="54">
        <f t="shared" si="2"/>
        <v>0</v>
      </c>
    </row>
    <row r="44" spans="1:6" ht="15.75" x14ac:dyDescent="0.25">
      <c r="A44" s="4" t="s">
        <v>75</v>
      </c>
      <c r="B44" s="62" t="s">
        <v>199</v>
      </c>
      <c r="C44" s="53" t="s">
        <v>11</v>
      </c>
      <c r="D44" s="33">
        <v>8</v>
      </c>
      <c r="E44" s="15"/>
      <c r="F44" s="54">
        <f t="shared" si="2"/>
        <v>0</v>
      </c>
    </row>
    <row r="45" spans="1:6" ht="15.75" x14ac:dyDescent="0.25">
      <c r="A45" s="4" t="s">
        <v>76</v>
      </c>
      <c r="B45" s="62" t="s">
        <v>200</v>
      </c>
      <c r="C45" s="53" t="s">
        <v>11</v>
      </c>
      <c r="D45" s="33">
        <v>10</v>
      </c>
      <c r="E45" s="15"/>
      <c r="F45" s="54">
        <f t="shared" si="2"/>
        <v>0</v>
      </c>
    </row>
    <row r="46" spans="1:6" ht="15.75" x14ac:dyDescent="0.25">
      <c r="A46" s="4" t="s">
        <v>77</v>
      </c>
      <c r="B46" s="62" t="s">
        <v>201</v>
      </c>
      <c r="C46" s="53" t="s">
        <v>99</v>
      </c>
      <c r="D46" s="33">
        <v>18</v>
      </c>
      <c r="E46" s="15"/>
      <c r="F46" s="54">
        <f t="shared" si="2"/>
        <v>0</v>
      </c>
    </row>
    <row r="47" spans="1:6" ht="15.75" x14ac:dyDescent="0.25">
      <c r="A47" s="19" t="s">
        <v>275</v>
      </c>
      <c r="B47" s="94" t="s">
        <v>78</v>
      </c>
      <c r="C47" s="95"/>
      <c r="D47" s="95"/>
      <c r="E47" s="96"/>
      <c r="F47" s="18">
        <f>SUM(F35:F46)</f>
        <v>0</v>
      </c>
    </row>
    <row r="48" spans="1:6" ht="15.75" x14ac:dyDescent="0.25">
      <c r="A48" s="14" t="s">
        <v>81</v>
      </c>
      <c r="B48" s="103" t="s">
        <v>153</v>
      </c>
      <c r="C48" s="104"/>
      <c r="D48" s="104"/>
      <c r="E48" s="104"/>
      <c r="F48" s="105"/>
    </row>
    <row r="49" spans="1:6" ht="15.75" x14ac:dyDescent="0.25">
      <c r="A49" s="31" t="s">
        <v>83</v>
      </c>
      <c r="B49" s="32" t="s">
        <v>144</v>
      </c>
      <c r="C49" s="33" t="s">
        <v>11</v>
      </c>
      <c r="D49" s="33">
        <v>1</v>
      </c>
      <c r="E49" s="36"/>
      <c r="F49" s="16">
        <f>D49*E49</f>
        <v>0</v>
      </c>
    </row>
    <row r="50" spans="1:6" ht="15.75" x14ac:dyDescent="0.25">
      <c r="A50" s="31" t="s">
        <v>86</v>
      </c>
      <c r="B50" s="32" t="s">
        <v>33</v>
      </c>
      <c r="C50" s="33" t="s">
        <v>11</v>
      </c>
      <c r="D50" s="33">
        <v>1</v>
      </c>
      <c r="E50" s="36"/>
      <c r="F50" s="16">
        <f>D50*E50</f>
        <v>0</v>
      </c>
    </row>
    <row r="51" spans="1:6" ht="15.75" x14ac:dyDescent="0.25">
      <c r="A51" s="51" t="s">
        <v>89</v>
      </c>
      <c r="B51" s="62" t="s">
        <v>187</v>
      </c>
      <c r="C51" s="53" t="s">
        <v>11</v>
      </c>
      <c r="D51" s="53">
        <v>1</v>
      </c>
      <c r="E51" s="55"/>
      <c r="F51" s="54">
        <f>D51*E51</f>
        <v>0</v>
      </c>
    </row>
    <row r="52" spans="1:6" ht="15.75" x14ac:dyDescent="0.25">
      <c r="A52" s="51" t="s">
        <v>91</v>
      </c>
      <c r="B52" s="62" t="s">
        <v>152</v>
      </c>
      <c r="C52" s="53" t="s">
        <v>11</v>
      </c>
      <c r="D52" s="53">
        <v>1</v>
      </c>
      <c r="E52" s="55"/>
      <c r="F52" s="54">
        <f>D52*E52</f>
        <v>0</v>
      </c>
    </row>
    <row r="53" spans="1:6" ht="15.75" x14ac:dyDescent="0.25">
      <c r="A53" s="19" t="s">
        <v>94</v>
      </c>
      <c r="B53" s="94" t="s">
        <v>207</v>
      </c>
      <c r="C53" s="95"/>
      <c r="D53" s="95"/>
      <c r="E53" s="96"/>
      <c r="F53" s="18">
        <f>SUM(F49:F52)</f>
        <v>0</v>
      </c>
    </row>
    <row r="54" spans="1:6" ht="15.75" x14ac:dyDescent="0.25">
      <c r="A54" s="14" t="s">
        <v>115</v>
      </c>
      <c r="B54" s="103" t="s">
        <v>186</v>
      </c>
      <c r="C54" s="104"/>
      <c r="D54" s="104"/>
      <c r="E54" s="104"/>
      <c r="F54" s="105"/>
    </row>
    <row r="55" spans="1:6" ht="15.75" x14ac:dyDescent="0.25">
      <c r="A55" s="31" t="s">
        <v>116</v>
      </c>
      <c r="B55" s="32" t="s">
        <v>10</v>
      </c>
      <c r="C55" s="33" t="s">
        <v>11</v>
      </c>
      <c r="D55" s="33">
        <v>1</v>
      </c>
      <c r="E55" s="36"/>
      <c r="F55" s="16">
        <f>D55*E55</f>
        <v>0</v>
      </c>
    </row>
    <row r="56" spans="1:6" ht="15.75" x14ac:dyDescent="0.25">
      <c r="A56" s="65" t="s">
        <v>117</v>
      </c>
      <c r="B56" s="32" t="s">
        <v>154</v>
      </c>
      <c r="C56" s="33" t="s">
        <v>11</v>
      </c>
      <c r="D56" s="33">
        <v>4</v>
      </c>
      <c r="E56" s="36"/>
      <c r="F56" s="16">
        <f t="shared" ref="F56:F60" si="3">D56*E56</f>
        <v>0</v>
      </c>
    </row>
    <row r="57" spans="1:6" ht="15.75" x14ac:dyDescent="0.25">
      <c r="A57" s="31" t="s">
        <v>119</v>
      </c>
      <c r="B57" s="62" t="s">
        <v>155</v>
      </c>
      <c r="C57" s="53" t="s">
        <v>11</v>
      </c>
      <c r="D57" s="53">
        <v>4</v>
      </c>
      <c r="E57" s="55"/>
      <c r="F57" s="54">
        <f t="shared" si="3"/>
        <v>0</v>
      </c>
    </row>
    <row r="58" spans="1:6" ht="15.75" x14ac:dyDescent="0.25">
      <c r="A58" s="65" t="s">
        <v>121</v>
      </c>
      <c r="B58" s="62" t="s">
        <v>134</v>
      </c>
      <c r="C58" s="33" t="s">
        <v>11</v>
      </c>
      <c r="D58" s="33">
        <v>3</v>
      </c>
      <c r="E58" s="36"/>
      <c r="F58" s="16">
        <f t="shared" si="3"/>
        <v>0</v>
      </c>
    </row>
    <row r="59" spans="1:6" ht="15.75" x14ac:dyDescent="0.25">
      <c r="A59" s="31" t="s">
        <v>123</v>
      </c>
      <c r="B59" s="62" t="s">
        <v>156</v>
      </c>
      <c r="C59" s="33" t="s">
        <v>11</v>
      </c>
      <c r="D59" s="33">
        <v>2</v>
      </c>
      <c r="E59" s="36"/>
      <c r="F59" s="16">
        <f t="shared" si="3"/>
        <v>0</v>
      </c>
    </row>
    <row r="60" spans="1:6" ht="15.75" x14ac:dyDescent="0.25">
      <c r="A60" s="65" t="s">
        <v>125</v>
      </c>
      <c r="B60" s="62" t="s">
        <v>152</v>
      </c>
      <c r="C60" s="53" t="s">
        <v>11</v>
      </c>
      <c r="D60" s="53">
        <v>2</v>
      </c>
      <c r="E60" s="55"/>
      <c r="F60" s="54">
        <f t="shared" si="3"/>
        <v>0</v>
      </c>
    </row>
    <row r="61" spans="1:6" ht="15.75" x14ac:dyDescent="0.25">
      <c r="A61" s="19" t="s">
        <v>276</v>
      </c>
      <c r="B61" s="94" t="s">
        <v>97</v>
      </c>
      <c r="C61" s="95"/>
      <c r="D61" s="95"/>
      <c r="E61" s="96"/>
      <c r="F61" s="18">
        <f>SUM(F55:F60)</f>
        <v>0</v>
      </c>
    </row>
    <row r="62" spans="1:6" ht="15.75" x14ac:dyDescent="0.25">
      <c r="A62" s="14" t="s">
        <v>157</v>
      </c>
      <c r="B62" s="103" t="s">
        <v>234</v>
      </c>
      <c r="C62" s="104"/>
      <c r="D62" s="104"/>
      <c r="E62" s="104"/>
      <c r="F62" s="105"/>
    </row>
    <row r="63" spans="1:6" ht="15.75" x14ac:dyDescent="0.25">
      <c r="A63" s="51" t="s">
        <v>158</v>
      </c>
      <c r="B63" s="62" t="s">
        <v>159</v>
      </c>
      <c r="C63" s="53" t="s">
        <v>11</v>
      </c>
      <c r="D63" s="53">
        <v>2</v>
      </c>
      <c r="E63" s="55"/>
      <c r="F63" s="54">
        <f>D63*E63</f>
        <v>0</v>
      </c>
    </row>
    <row r="64" spans="1:6" ht="15.75" x14ac:dyDescent="0.25">
      <c r="A64" s="51" t="s">
        <v>160</v>
      </c>
      <c r="B64" s="62" t="s">
        <v>176</v>
      </c>
      <c r="C64" s="53" t="s">
        <v>11</v>
      </c>
      <c r="D64" s="53">
        <v>2</v>
      </c>
      <c r="E64" s="55"/>
      <c r="F64" s="54">
        <f>D64*E64</f>
        <v>0</v>
      </c>
    </row>
    <row r="65" spans="1:6" ht="15.75" x14ac:dyDescent="0.25">
      <c r="A65" s="19" t="s">
        <v>161</v>
      </c>
      <c r="B65" s="94" t="s">
        <v>129</v>
      </c>
      <c r="C65" s="95"/>
      <c r="D65" s="95"/>
      <c r="E65" s="96"/>
      <c r="F65" s="18">
        <f>SUM(F63:F64)</f>
        <v>0</v>
      </c>
    </row>
    <row r="66" spans="1:6" ht="15.75" x14ac:dyDescent="0.25">
      <c r="A66" s="19" t="s">
        <v>163</v>
      </c>
      <c r="B66" s="94" t="s">
        <v>164</v>
      </c>
      <c r="C66" s="95"/>
      <c r="D66" s="95"/>
      <c r="E66" s="96"/>
      <c r="F66" s="20">
        <f>F65+F61+F53+F47+F33+F14</f>
        <v>0</v>
      </c>
    </row>
    <row r="67" spans="1:6" ht="15.75" x14ac:dyDescent="0.25">
      <c r="A67" s="14" t="s">
        <v>165</v>
      </c>
      <c r="B67" s="97" t="s">
        <v>82</v>
      </c>
      <c r="C67" s="98"/>
      <c r="D67" s="98"/>
      <c r="E67" s="98"/>
      <c r="F67" s="99"/>
    </row>
    <row r="68" spans="1:6" s="84" customFormat="1" ht="31.5" x14ac:dyDescent="0.25">
      <c r="A68" s="77" t="s">
        <v>166</v>
      </c>
      <c r="B68" s="80" t="s">
        <v>84</v>
      </c>
      <c r="C68" s="81" t="s">
        <v>85</v>
      </c>
      <c r="D68" s="81">
        <v>1</v>
      </c>
      <c r="E68" s="82"/>
      <c r="F68" s="83">
        <f>E68*F66</f>
        <v>0</v>
      </c>
    </row>
    <row r="69" spans="1:6" ht="15.75" x14ac:dyDescent="0.25">
      <c r="A69" s="4" t="s">
        <v>167</v>
      </c>
      <c r="B69" s="5" t="s">
        <v>87</v>
      </c>
      <c r="C69" s="15" t="s">
        <v>88</v>
      </c>
      <c r="D69" s="15">
        <v>5</v>
      </c>
      <c r="E69" s="15"/>
      <c r="F69" s="16">
        <f>D69*E69</f>
        <v>0</v>
      </c>
    </row>
    <row r="70" spans="1:6" ht="15.75" x14ac:dyDescent="0.25">
      <c r="A70" s="4" t="s">
        <v>168</v>
      </c>
      <c r="B70" s="5" t="s">
        <v>90</v>
      </c>
      <c r="C70" s="15" t="s">
        <v>74</v>
      </c>
      <c r="D70" s="15">
        <v>200</v>
      </c>
      <c r="E70" s="15"/>
      <c r="F70" s="16">
        <f>D70*E70</f>
        <v>0</v>
      </c>
    </row>
    <row r="71" spans="1:6" ht="31.5" x14ac:dyDescent="0.25">
      <c r="A71" s="51" t="s">
        <v>169</v>
      </c>
      <c r="B71" s="118" t="s">
        <v>170</v>
      </c>
      <c r="C71" s="53" t="s">
        <v>93</v>
      </c>
      <c r="D71" s="53">
        <v>125</v>
      </c>
      <c r="E71" s="53"/>
      <c r="F71" s="54">
        <f>D71*E71</f>
        <v>0</v>
      </c>
    </row>
    <row r="72" spans="1:6" ht="15.75" x14ac:dyDescent="0.25">
      <c r="A72" s="4" t="s">
        <v>171</v>
      </c>
      <c r="B72" s="5" t="s">
        <v>95</v>
      </c>
      <c r="C72" s="15" t="s">
        <v>74</v>
      </c>
      <c r="D72" s="15">
        <f>D70</f>
        <v>200</v>
      </c>
      <c r="E72" s="15"/>
      <c r="F72" s="16">
        <f>D72*E72</f>
        <v>0</v>
      </c>
    </row>
    <row r="73" spans="1:6" ht="15.75" x14ac:dyDescent="0.25">
      <c r="A73" s="17" t="s">
        <v>172</v>
      </c>
      <c r="B73" s="100" t="s">
        <v>162</v>
      </c>
      <c r="C73" s="101"/>
      <c r="D73" s="101"/>
      <c r="E73" s="102"/>
      <c r="F73" s="18">
        <f>SUM(F68:F72)</f>
        <v>0</v>
      </c>
    </row>
    <row r="74" spans="1:6" ht="16.5" thickBot="1" x14ac:dyDescent="0.3">
      <c r="A74" s="7"/>
      <c r="B74" s="91" t="s">
        <v>6</v>
      </c>
      <c r="C74" s="92"/>
      <c r="D74" s="92"/>
      <c r="E74" s="93"/>
      <c r="F74" s="8">
        <f>F66+F73</f>
        <v>0</v>
      </c>
    </row>
    <row r="77" spans="1:6" x14ac:dyDescent="0.25">
      <c r="A77" s="10"/>
    </row>
  </sheetData>
  <mergeCells count="17">
    <mergeCell ref="B54:F54"/>
    <mergeCell ref="A1:F1"/>
    <mergeCell ref="B3:F3"/>
    <mergeCell ref="B14:E14"/>
    <mergeCell ref="B15:F15"/>
    <mergeCell ref="B33:E33"/>
    <mergeCell ref="B34:F34"/>
    <mergeCell ref="B47:E47"/>
    <mergeCell ref="B48:F48"/>
    <mergeCell ref="B53:E53"/>
    <mergeCell ref="B74:E74"/>
    <mergeCell ref="B61:E61"/>
    <mergeCell ref="B62:F62"/>
    <mergeCell ref="B65:E65"/>
    <mergeCell ref="B66:E66"/>
    <mergeCell ref="B67:F67"/>
    <mergeCell ref="B73:E73"/>
  </mergeCells>
  <phoneticPr fontId="1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view="pageLayout" topLeftCell="A10" zoomScale="90" zoomScaleNormal="100" zoomScalePageLayoutView="90" workbookViewId="0">
      <selection activeCell="A26" sqref="A26"/>
    </sheetView>
  </sheetViews>
  <sheetFormatPr baseColWidth="10" defaultColWidth="10.85546875" defaultRowHeight="15" x14ac:dyDescent="0.25"/>
  <cols>
    <col min="1" max="1" width="6.85546875" customWidth="1"/>
    <col min="2" max="2" width="48" customWidth="1"/>
    <col min="3" max="3" width="6.28515625" customWidth="1"/>
    <col min="4" max="4" width="7.85546875" customWidth="1"/>
    <col min="5" max="5" width="9.28515625" customWidth="1"/>
    <col min="6" max="6" width="12.140625" bestFit="1" customWidth="1"/>
  </cols>
  <sheetData>
    <row r="1" spans="1:6" ht="43.5" customHeight="1" thickBot="1" x14ac:dyDescent="0.3">
      <c r="A1" s="88" t="s">
        <v>238</v>
      </c>
      <c r="B1" s="89"/>
      <c r="C1" s="89"/>
      <c r="D1" s="89"/>
      <c r="E1" s="89"/>
      <c r="F1" s="90"/>
    </row>
    <row r="2" spans="1:6" ht="15.75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</row>
    <row r="3" spans="1:6" ht="15.75" x14ac:dyDescent="0.25">
      <c r="A3" s="14" t="s">
        <v>7</v>
      </c>
      <c r="B3" s="97" t="s">
        <v>235</v>
      </c>
      <c r="C3" s="98"/>
      <c r="D3" s="98"/>
      <c r="E3" s="98"/>
      <c r="F3" s="99"/>
    </row>
    <row r="4" spans="1:6" ht="15.75" x14ac:dyDescent="0.25">
      <c r="A4" s="22"/>
      <c r="B4" s="23" t="s">
        <v>98</v>
      </c>
      <c r="C4" s="24"/>
      <c r="D4" s="24"/>
      <c r="E4" s="24"/>
      <c r="F4" s="25"/>
    </row>
    <row r="5" spans="1:6" ht="15.75" x14ac:dyDescent="0.25">
      <c r="A5" s="74" t="s">
        <v>9</v>
      </c>
      <c r="B5" s="37" t="s">
        <v>104</v>
      </c>
      <c r="C5" s="38" t="s">
        <v>11</v>
      </c>
      <c r="D5" s="15">
        <v>6</v>
      </c>
      <c r="E5" s="36"/>
      <c r="F5" s="16">
        <f>D5*E5</f>
        <v>0</v>
      </c>
    </row>
    <row r="6" spans="1:6" ht="15.75" x14ac:dyDescent="0.25">
      <c r="A6" s="74" t="s">
        <v>12</v>
      </c>
      <c r="B6" s="37" t="s">
        <v>105</v>
      </c>
      <c r="C6" s="38" t="s">
        <v>11</v>
      </c>
      <c r="D6" s="15">
        <v>6</v>
      </c>
      <c r="E6" s="36"/>
      <c r="F6" s="16">
        <f>D6*E6</f>
        <v>0</v>
      </c>
    </row>
    <row r="7" spans="1:6" ht="15.75" x14ac:dyDescent="0.25">
      <c r="A7" s="74" t="s">
        <v>14</v>
      </c>
      <c r="B7" s="63" t="s">
        <v>106</v>
      </c>
      <c r="C7" s="64" t="s">
        <v>102</v>
      </c>
      <c r="D7" s="53">
        <v>2</v>
      </c>
      <c r="E7" s="55"/>
      <c r="F7" s="54">
        <f>D7*E7</f>
        <v>0</v>
      </c>
    </row>
    <row r="8" spans="1:6" ht="15.75" x14ac:dyDescent="0.25">
      <c r="A8" s="74" t="s">
        <v>16</v>
      </c>
      <c r="B8" s="37" t="s">
        <v>107</v>
      </c>
      <c r="C8" s="38" t="s">
        <v>11</v>
      </c>
      <c r="D8" s="15">
        <v>2</v>
      </c>
      <c r="E8" s="36"/>
      <c r="F8" s="16">
        <f>D8*E8</f>
        <v>0</v>
      </c>
    </row>
    <row r="9" spans="1:6" ht="15.75" x14ac:dyDescent="0.25">
      <c r="A9" s="39" t="s">
        <v>18</v>
      </c>
      <c r="B9" s="40" t="s">
        <v>260</v>
      </c>
      <c r="C9" s="41"/>
      <c r="D9" s="46"/>
      <c r="E9" s="47"/>
      <c r="F9" s="30">
        <f>SUM(F5:F8)</f>
        <v>0</v>
      </c>
    </row>
    <row r="10" spans="1:6" ht="15.75" x14ac:dyDescent="0.25">
      <c r="A10" s="19" t="s">
        <v>19</v>
      </c>
      <c r="B10" s="94" t="s">
        <v>261</v>
      </c>
      <c r="C10" s="95"/>
      <c r="D10" s="95"/>
      <c r="E10" s="96"/>
      <c r="F10" s="18">
        <f>F9*2</f>
        <v>0</v>
      </c>
    </row>
    <row r="11" spans="1:6" ht="15.75" x14ac:dyDescent="0.25">
      <c r="A11" s="14" t="s">
        <v>42</v>
      </c>
      <c r="B11" s="97" t="s">
        <v>236</v>
      </c>
      <c r="C11" s="98"/>
      <c r="D11" s="98"/>
      <c r="E11" s="98"/>
      <c r="F11" s="99"/>
    </row>
    <row r="12" spans="1:6" s="109" customFormat="1" ht="31.5" x14ac:dyDescent="0.25">
      <c r="A12" s="115" t="s">
        <v>44</v>
      </c>
      <c r="B12" s="67" t="s">
        <v>202</v>
      </c>
      <c r="C12" s="106" t="s">
        <v>93</v>
      </c>
      <c r="D12" s="107">
        <v>200</v>
      </c>
      <c r="E12" s="106"/>
      <c r="F12" s="108">
        <f>D12*E12</f>
        <v>0</v>
      </c>
    </row>
    <row r="13" spans="1:6" ht="15.75" x14ac:dyDescent="0.25">
      <c r="A13" s="19"/>
      <c r="B13" s="94" t="s">
        <v>57</v>
      </c>
      <c r="C13" s="95"/>
      <c r="D13" s="95"/>
      <c r="E13" s="96"/>
      <c r="F13" s="73">
        <f>SUM(F12:F12)</f>
        <v>0</v>
      </c>
    </row>
    <row r="14" spans="1:6" ht="15.75" x14ac:dyDescent="0.25">
      <c r="A14" s="14" t="s">
        <v>58</v>
      </c>
      <c r="B14" s="97" t="s">
        <v>237</v>
      </c>
      <c r="C14" s="98"/>
      <c r="D14" s="98"/>
      <c r="E14" s="98"/>
      <c r="F14" s="99"/>
    </row>
    <row r="15" spans="1:6" ht="31.5" x14ac:dyDescent="0.25">
      <c r="A15" s="65" t="s">
        <v>59</v>
      </c>
      <c r="B15" s="67" t="s">
        <v>203</v>
      </c>
      <c r="C15" s="15" t="s">
        <v>93</v>
      </c>
      <c r="D15" s="60">
        <v>1800</v>
      </c>
      <c r="E15" s="15"/>
      <c r="F15" s="16">
        <f>D15*E15</f>
        <v>0</v>
      </c>
    </row>
    <row r="16" spans="1:6" ht="15.75" x14ac:dyDescent="0.25">
      <c r="A16" s="19"/>
      <c r="B16" s="94" t="s">
        <v>78</v>
      </c>
      <c r="C16" s="95"/>
      <c r="D16" s="95"/>
      <c r="E16" s="96"/>
      <c r="F16" s="18">
        <f>SUM(F15:F15)</f>
        <v>0</v>
      </c>
    </row>
    <row r="17" spans="1:6" ht="15.75" x14ac:dyDescent="0.25">
      <c r="A17" s="19"/>
      <c r="B17" s="94" t="s">
        <v>173</v>
      </c>
      <c r="C17" s="95"/>
      <c r="D17" s="95"/>
      <c r="E17" s="96"/>
      <c r="F17" s="20">
        <f>F10+F13+F16</f>
        <v>0</v>
      </c>
    </row>
    <row r="18" spans="1:6" ht="15.75" x14ac:dyDescent="0.25">
      <c r="A18" s="14" t="s">
        <v>79</v>
      </c>
      <c r="B18" s="97" t="s">
        <v>82</v>
      </c>
      <c r="C18" s="98"/>
      <c r="D18" s="98"/>
      <c r="E18" s="98"/>
      <c r="F18" s="99"/>
    </row>
    <row r="19" spans="1:6" ht="15.75" x14ac:dyDescent="0.25">
      <c r="A19" s="31" t="s">
        <v>142</v>
      </c>
      <c r="B19" s="67" t="s">
        <v>262</v>
      </c>
      <c r="C19" s="15" t="s">
        <v>85</v>
      </c>
      <c r="D19" s="15">
        <v>1</v>
      </c>
      <c r="E19" s="21"/>
      <c r="F19" s="16">
        <f>E19*F17</f>
        <v>0</v>
      </c>
    </row>
    <row r="20" spans="1:6" ht="15.75" x14ac:dyDescent="0.25">
      <c r="A20" s="31" t="s">
        <v>143</v>
      </c>
      <c r="B20" s="5" t="s">
        <v>118</v>
      </c>
      <c r="C20" s="15" t="s">
        <v>88</v>
      </c>
      <c r="D20" s="15">
        <v>4</v>
      </c>
      <c r="E20" s="15"/>
      <c r="F20" s="16">
        <f t="shared" ref="F20:F24" si="0">D20*E20</f>
        <v>0</v>
      </c>
    </row>
    <row r="21" spans="1:6" ht="15.75" x14ac:dyDescent="0.25">
      <c r="A21" s="31" t="s">
        <v>145</v>
      </c>
      <c r="B21" s="5" t="s">
        <v>122</v>
      </c>
      <c r="C21" s="15" t="s">
        <v>120</v>
      </c>
      <c r="D21" s="15">
        <v>15</v>
      </c>
      <c r="E21" s="15"/>
      <c r="F21" s="16">
        <f t="shared" si="0"/>
        <v>0</v>
      </c>
    </row>
    <row r="22" spans="1:6" ht="15.75" x14ac:dyDescent="0.25">
      <c r="A22" s="31" t="s">
        <v>147</v>
      </c>
      <c r="B22" s="5" t="s">
        <v>210</v>
      </c>
      <c r="C22" s="15" t="s">
        <v>11</v>
      </c>
      <c r="D22" s="15">
        <v>10</v>
      </c>
      <c r="E22" s="15"/>
      <c r="F22" s="16">
        <f t="shared" si="0"/>
        <v>0</v>
      </c>
    </row>
    <row r="23" spans="1:6" ht="15.75" x14ac:dyDescent="0.25">
      <c r="A23" s="31" t="s">
        <v>149</v>
      </c>
      <c r="B23" s="5" t="s">
        <v>211</v>
      </c>
      <c r="C23" s="15" t="s">
        <v>11</v>
      </c>
      <c r="D23" s="15">
        <v>6</v>
      </c>
      <c r="E23" s="15"/>
      <c r="F23" s="16">
        <f t="shared" si="0"/>
        <v>0</v>
      </c>
    </row>
    <row r="24" spans="1:6" ht="15.75" x14ac:dyDescent="0.25">
      <c r="A24" s="31" t="s">
        <v>150</v>
      </c>
      <c r="B24" s="5" t="s">
        <v>127</v>
      </c>
      <c r="C24" s="15" t="s">
        <v>128</v>
      </c>
      <c r="D24" s="15">
        <v>8</v>
      </c>
      <c r="E24" s="15"/>
      <c r="F24" s="16">
        <f t="shared" si="0"/>
        <v>0</v>
      </c>
    </row>
    <row r="25" spans="1:6" ht="15.75" x14ac:dyDescent="0.25">
      <c r="A25" s="17" t="s">
        <v>151</v>
      </c>
      <c r="B25" s="100" t="s">
        <v>97</v>
      </c>
      <c r="C25" s="101"/>
      <c r="D25" s="101"/>
      <c r="E25" s="102"/>
      <c r="F25" s="73">
        <f>SUM(F19:F24)</f>
        <v>0</v>
      </c>
    </row>
    <row r="26" spans="1:6" ht="16.5" thickBot="1" x14ac:dyDescent="0.3">
      <c r="A26" s="7"/>
      <c r="B26" s="91" t="s">
        <v>6</v>
      </c>
      <c r="C26" s="92"/>
      <c r="D26" s="92"/>
      <c r="E26" s="93"/>
      <c r="F26" s="8">
        <f>F17+F25</f>
        <v>0</v>
      </c>
    </row>
    <row r="29" spans="1:6" x14ac:dyDescent="0.25">
      <c r="A29" s="10"/>
    </row>
  </sheetData>
  <mergeCells count="11">
    <mergeCell ref="B14:F14"/>
    <mergeCell ref="A1:F1"/>
    <mergeCell ref="B3:F3"/>
    <mergeCell ref="B10:E10"/>
    <mergeCell ref="B11:F11"/>
    <mergeCell ref="B13:E13"/>
    <mergeCell ref="B16:E16"/>
    <mergeCell ref="B17:E17"/>
    <mergeCell ref="B18:F18"/>
    <mergeCell ref="B25:E25"/>
    <mergeCell ref="B26:E26"/>
  </mergeCells>
  <phoneticPr fontId="1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view="pageLayout" zoomScale="81" zoomScaleNormal="80" zoomScalePageLayoutView="81" workbookViewId="0">
      <selection activeCell="B41" sqref="B41"/>
    </sheetView>
  </sheetViews>
  <sheetFormatPr baseColWidth="10" defaultColWidth="10.85546875" defaultRowHeight="15" x14ac:dyDescent="0.25"/>
  <cols>
    <col min="1" max="1" width="5.7109375" customWidth="1"/>
    <col min="2" max="2" width="47.28515625" customWidth="1"/>
    <col min="3" max="3" width="6.7109375" customWidth="1"/>
    <col min="4" max="4" width="6.5703125" customWidth="1"/>
    <col min="5" max="5" width="9.140625" customWidth="1"/>
    <col min="6" max="6" width="9.42578125" customWidth="1"/>
  </cols>
  <sheetData>
    <row r="1" spans="1:6" ht="38.25" customHeight="1" thickBot="1" x14ac:dyDescent="0.3">
      <c r="A1" s="88" t="s">
        <v>240</v>
      </c>
      <c r="B1" s="89"/>
      <c r="C1" s="89"/>
      <c r="D1" s="89"/>
      <c r="E1" s="89"/>
      <c r="F1" s="90"/>
    </row>
    <row r="2" spans="1:6" ht="15.75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</row>
    <row r="3" spans="1:6" ht="15.75" x14ac:dyDescent="0.25">
      <c r="A3" s="14" t="s">
        <v>7</v>
      </c>
      <c r="B3" s="97" t="s">
        <v>231</v>
      </c>
      <c r="C3" s="98"/>
      <c r="D3" s="98"/>
      <c r="E3" s="98"/>
      <c r="F3" s="99"/>
    </row>
    <row r="4" spans="1:6" ht="15.75" x14ac:dyDescent="0.25">
      <c r="A4" s="51" t="s">
        <v>9</v>
      </c>
      <c r="B4" s="62" t="s">
        <v>15</v>
      </c>
      <c r="C4" s="53" t="s">
        <v>11</v>
      </c>
      <c r="D4" s="53">
        <v>3</v>
      </c>
      <c r="E4" s="53"/>
      <c r="F4" s="54">
        <f t="shared" ref="F4:F6" si="0">D4*E4</f>
        <v>0</v>
      </c>
    </row>
    <row r="5" spans="1:6" ht="15.75" x14ac:dyDescent="0.25">
      <c r="A5" s="51" t="s">
        <v>12</v>
      </c>
      <c r="B5" s="62" t="s">
        <v>17</v>
      </c>
      <c r="C5" s="33" t="s">
        <v>11</v>
      </c>
      <c r="D5" s="33">
        <v>2</v>
      </c>
      <c r="E5" s="15"/>
      <c r="F5" s="16">
        <f t="shared" si="0"/>
        <v>0</v>
      </c>
    </row>
    <row r="6" spans="1:6" ht="15.75" x14ac:dyDescent="0.25">
      <c r="A6" s="51" t="s">
        <v>14</v>
      </c>
      <c r="B6" s="62" t="s">
        <v>20</v>
      </c>
      <c r="C6" s="33" t="s">
        <v>11</v>
      </c>
      <c r="D6" s="15">
        <v>10</v>
      </c>
      <c r="E6" s="15"/>
      <c r="F6" s="16">
        <f t="shared" si="0"/>
        <v>0</v>
      </c>
    </row>
    <row r="7" spans="1:6" ht="15.75" x14ac:dyDescent="0.25">
      <c r="A7" s="51" t="s">
        <v>16</v>
      </c>
      <c r="B7" s="62" t="s">
        <v>24</v>
      </c>
      <c r="C7" s="33" t="s">
        <v>11</v>
      </c>
      <c r="D7" s="33">
        <v>4</v>
      </c>
      <c r="E7" s="15"/>
      <c r="F7" s="16">
        <f t="shared" ref="F7:F12" si="1">D7*E7</f>
        <v>0</v>
      </c>
    </row>
    <row r="8" spans="1:6" ht="15.75" x14ac:dyDescent="0.25">
      <c r="A8" s="51" t="s">
        <v>18</v>
      </c>
      <c r="B8" s="62" t="s">
        <v>188</v>
      </c>
      <c r="C8" s="53" t="s">
        <v>11</v>
      </c>
      <c r="D8" s="53">
        <v>6</v>
      </c>
      <c r="E8" s="53"/>
      <c r="F8" s="54">
        <f>D8*E8</f>
        <v>0</v>
      </c>
    </row>
    <row r="9" spans="1:6" ht="15.75" x14ac:dyDescent="0.25">
      <c r="A9" s="51" t="s">
        <v>19</v>
      </c>
      <c r="B9" s="62" t="s">
        <v>27</v>
      </c>
      <c r="C9" s="33" t="s">
        <v>11</v>
      </c>
      <c r="D9" s="33">
        <v>4</v>
      </c>
      <c r="E9" s="15"/>
      <c r="F9" s="16">
        <f t="shared" si="1"/>
        <v>0</v>
      </c>
    </row>
    <row r="10" spans="1:6" ht="15.75" x14ac:dyDescent="0.25">
      <c r="A10" s="51" t="s">
        <v>21</v>
      </c>
      <c r="B10" s="62" t="s">
        <v>29</v>
      </c>
      <c r="C10" s="33" t="s">
        <v>11</v>
      </c>
      <c r="D10" s="33">
        <v>10</v>
      </c>
      <c r="E10" s="15"/>
      <c r="F10" s="16">
        <f>D10*E10</f>
        <v>0</v>
      </c>
    </row>
    <row r="11" spans="1:6" ht="15.75" x14ac:dyDescent="0.25">
      <c r="A11" s="51" t="s">
        <v>23</v>
      </c>
      <c r="B11" s="62" t="s">
        <v>31</v>
      </c>
      <c r="C11" s="33" t="s">
        <v>11</v>
      </c>
      <c r="D11" s="33">
        <v>5</v>
      </c>
      <c r="E11" s="15"/>
      <c r="F11" s="16">
        <f t="shared" si="1"/>
        <v>0</v>
      </c>
    </row>
    <row r="12" spans="1:6" ht="15.75" x14ac:dyDescent="0.25">
      <c r="A12" s="51" t="s">
        <v>25</v>
      </c>
      <c r="B12" s="62" t="s">
        <v>37</v>
      </c>
      <c r="C12" s="53" t="s">
        <v>11</v>
      </c>
      <c r="D12" s="53">
        <v>18</v>
      </c>
      <c r="E12" s="53"/>
      <c r="F12" s="54">
        <f t="shared" si="1"/>
        <v>0</v>
      </c>
    </row>
    <row r="13" spans="1:6" ht="15.75" x14ac:dyDescent="0.25">
      <c r="A13" s="51" t="s">
        <v>26</v>
      </c>
      <c r="B13" s="62" t="s">
        <v>39</v>
      </c>
      <c r="C13" s="33" t="s">
        <v>40</v>
      </c>
      <c r="D13" s="33">
        <v>3</v>
      </c>
      <c r="E13" s="15"/>
      <c r="F13" s="16">
        <f t="shared" ref="F13:F18" si="2">D13*E13</f>
        <v>0</v>
      </c>
    </row>
    <row r="14" spans="1:6" ht="15.75" x14ac:dyDescent="0.25">
      <c r="A14" s="51" t="s">
        <v>28</v>
      </c>
      <c r="B14" s="62" t="s">
        <v>174</v>
      </c>
      <c r="C14" s="33" t="s">
        <v>11</v>
      </c>
      <c r="D14" s="33">
        <v>2</v>
      </c>
      <c r="E14" s="15"/>
      <c r="F14" s="16">
        <f t="shared" si="2"/>
        <v>0</v>
      </c>
    </row>
    <row r="15" spans="1:6" ht="15.75" x14ac:dyDescent="0.25">
      <c r="A15" s="51" t="s">
        <v>30</v>
      </c>
      <c r="B15" s="62" t="s">
        <v>138</v>
      </c>
      <c r="C15" s="33" t="s">
        <v>11</v>
      </c>
      <c r="D15" s="33">
        <v>5</v>
      </c>
      <c r="E15" s="15"/>
      <c r="F15" s="16">
        <f t="shared" si="2"/>
        <v>0</v>
      </c>
    </row>
    <row r="16" spans="1:6" ht="15.75" x14ac:dyDescent="0.25">
      <c r="A16" s="51" t="s">
        <v>32</v>
      </c>
      <c r="B16" s="62" t="s">
        <v>136</v>
      </c>
      <c r="C16" s="33" t="s">
        <v>11</v>
      </c>
      <c r="D16" s="33">
        <v>1</v>
      </c>
      <c r="E16" s="15"/>
      <c r="F16" s="16">
        <f t="shared" si="2"/>
        <v>0</v>
      </c>
    </row>
    <row r="17" spans="1:6" ht="15.75" x14ac:dyDescent="0.25">
      <c r="A17" s="51" t="s">
        <v>34</v>
      </c>
      <c r="B17" s="32" t="s">
        <v>137</v>
      </c>
      <c r="C17" s="33" t="s">
        <v>11</v>
      </c>
      <c r="D17" s="33">
        <v>1</v>
      </c>
      <c r="E17" s="15"/>
      <c r="F17" s="16">
        <f t="shared" si="2"/>
        <v>0</v>
      </c>
    </row>
    <row r="18" spans="1:6" ht="15.75" x14ac:dyDescent="0.25">
      <c r="A18" s="51" t="s">
        <v>36</v>
      </c>
      <c r="B18" s="32" t="s">
        <v>135</v>
      </c>
      <c r="C18" s="33" t="s">
        <v>11</v>
      </c>
      <c r="D18" s="33">
        <v>1</v>
      </c>
      <c r="E18" s="15"/>
      <c r="F18" s="16">
        <f t="shared" si="2"/>
        <v>0</v>
      </c>
    </row>
    <row r="19" spans="1:6" ht="15.75" x14ac:dyDescent="0.25">
      <c r="A19" s="19" t="s">
        <v>38</v>
      </c>
      <c r="B19" s="94" t="s">
        <v>41</v>
      </c>
      <c r="C19" s="95"/>
      <c r="D19" s="95"/>
      <c r="E19" s="96"/>
      <c r="F19" s="18">
        <f>SUM(F4:F18)</f>
        <v>0</v>
      </c>
    </row>
    <row r="20" spans="1:6" ht="15.75" x14ac:dyDescent="0.25">
      <c r="A20" s="14" t="s">
        <v>42</v>
      </c>
      <c r="B20" s="97" t="s">
        <v>193</v>
      </c>
      <c r="C20" s="98"/>
      <c r="D20" s="98"/>
      <c r="E20" s="98"/>
      <c r="F20" s="99"/>
    </row>
    <row r="21" spans="1:6" ht="15.75" x14ac:dyDescent="0.25">
      <c r="A21" s="31" t="s">
        <v>44</v>
      </c>
      <c r="B21" s="32" t="s">
        <v>144</v>
      </c>
      <c r="C21" s="33" t="s">
        <v>11</v>
      </c>
      <c r="D21" s="33">
        <v>1</v>
      </c>
      <c r="E21" s="36"/>
      <c r="F21" s="16">
        <f>D21*E21</f>
        <v>0</v>
      </c>
    </row>
    <row r="22" spans="1:6" ht="15.75" x14ac:dyDescent="0.25">
      <c r="A22" s="31" t="s">
        <v>45</v>
      </c>
      <c r="B22" s="32" t="s">
        <v>33</v>
      </c>
      <c r="C22" s="33" t="s">
        <v>11</v>
      </c>
      <c r="D22" s="33">
        <v>4</v>
      </c>
      <c r="E22" s="36"/>
      <c r="F22" s="16">
        <f>D22*E22</f>
        <v>0</v>
      </c>
    </row>
    <row r="23" spans="1:6" ht="15.75" x14ac:dyDescent="0.25">
      <c r="A23" s="31" t="s">
        <v>46</v>
      </c>
      <c r="B23" s="62" t="s">
        <v>187</v>
      </c>
      <c r="C23" s="53" t="s">
        <v>11</v>
      </c>
      <c r="D23" s="53">
        <v>2</v>
      </c>
      <c r="E23" s="55"/>
      <c r="F23" s="54">
        <f t="shared" ref="F23:F29" si="3">D23*E23</f>
        <v>0</v>
      </c>
    </row>
    <row r="24" spans="1:6" ht="15.75" x14ac:dyDescent="0.25">
      <c r="A24" s="31" t="s">
        <v>48</v>
      </c>
      <c r="B24" s="62" t="s">
        <v>152</v>
      </c>
      <c r="C24" s="53" t="s">
        <v>11</v>
      </c>
      <c r="D24" s="53">
        <v>2</v>
      </c>
      <c r="E24" s="55"/>
      <c r="F24" s="54">
        <f t="shared" si="3"/>
        <v>0</v>
      </c>
    </row>
    <row r="25" spans="1:6" ht="15.75" x14ac:dyDescent="0.25">
      <c r="A25" s="31" t="s">
        <v>49</v>
      </c>
      <c r="B25" s="62" t="s">
        <v>132</v>
      </c>
      <c r="C25" s="53" t="s">
        <v>11</v>
      </c>
      <c r="D25" s="53">
        <v>1</v>
      </c>
      <c r="E25" s="55"/>
      <c r="F25" s="54">
        <f t="shared" si="3"/>
        <v>0</v>
      </c>
    </row>
    <row r="26" spans="1:6" ht="15.75" x14ac:dyDescent="0.25">
      <c r="A26" s="31" t="s">
        <v>50</v>
      </c>
      <c r="B26" s="62" t="s">
        <v>131</v>
      </c>
      <c r="C26" s="33" t="s">
        <v>11</v>
      </c>
      <c r="D26" s="33">
        <v>2</v>
      </c>
      <c r="E26" s="36"/>
      <c r="F26" s="16">
        <f t="shared" si="3"/>
        <v>0</v>
      </c>
    </row>
    <row r="27" spans="1:6" ht="15.75" x14ac:dyDescent="0.25">
      <c r="A27" s="31" t="s">
        <v>51</v>
      </c>
      <c r="B27" s="62" t="s">
        <v>155</v>
      </c>
      <c r="C27" s="53" t="s">
        <v>11</v>
      </c>
      <c r="D27" s="53">
        <v>2</v>
      </c>
      <c r="E27" s="55"/>
      <c r="F27" s="54">
        <f t="shared" si="3"/>
        <v>0</v>
      </c>
    </row>
    <row r="28" spans="1:6" ht="15.75" x14ac:dyDescent="0.25">
      <c r="A28" s="31" t="s">
        <v>52</v>
      </c>
      <c r="B28" s="32" t="s">
        <v>133</v>
      </c>
      <c r="C28" s="33" t="s">
        <v>11</v>
      </c>
      <c r="D28" s="33">
        <v>2</v>
      </c>
      <c r="E28" s="36"/>
      <c r="F28" s="16">
        <f t="shared" si="3"/>
        <v>0</v>
      </c>
    </row>
    <row r="29" spans="1:6" ht="15.75" x14ac:dyDescent="0.25">
      <c r="A29" s="31" t="s">
        <v>53</v>
      </c>
      <c r="B29" s="32" t="s">
        <v>37</v>
      </c>
      <c r="C29" s="33" t="s">
        <v>11</v>
      </c>
      <c r="D29" s="33">
        <v>6</v>
      </c>
      <c r="E29" s="36"/>
      <c r="F29" s="16">
        <f t="shared" si="3"/>
        <v>0</v>
      </c>
    </row>
    <row r="30" spans="1:6" ht="15.75" x14ac:dyDescent="0.25">
      <c r="A30" s="19" t="s">
        <v>54</v>
      </c>
      <c r="B30" s="94" t="s">
        <v>57</v>
      </c>
      <c r="C30" s="95"/>
      <c r="D30" s="95"/>
      <c r="E30" s="96"/>
      <c r="F30" s="18">
        <f>SUM(F21:F29)</f>
        <v>0</v>
      </c>
    </row>
    <row r="31" spans="1:6" ht="15.75" x14ac:dyDescent="0.25">
      <c r="A31" s="14" t="s">
        <v>58</v>
      </c>
      <c r="B31" s="103" t="s">
        <v>259</v>
      </c>
      <c r="C31" s="104"/>
      <c r="D31" s="104"/>
      <c r="E31" s="104"/>
      <c r="F31" s="105"/>
    </row>
    <row r="32" spans="1:6" ht="15.75" x14ac:dyDescent="0.25">
      <c r="A32" s="69" t="s">
        <v>59</v>
      </c>
      <c r="B32" s="46" t="s">
        <v>175</v>
      </c>
      <c r="C32" s="46"/>
      <c r="D32" s="46"/>
      <c r="E32" s="46"/>
      <c r="F32" s="18"/>
    </row>
    <row r="33" spans="1:6" ht="15.75" x14ac:dyDescent="0.25">
      <c r="A33" s="65" t="s">
        <v>61</v>
      </c>
      <c r="B33" s="62" t="s">
        <v>159</v>
      </c>
      <c r="C33" s="53" t="s">
        <v>11</v>
      </c>
      <c r="D33" s="53">
        <v>2</v>
      </c>
      <c r="E33" s="36"/>
      <c r="F33" s="16">
        <f>D33*E33</f>
        <v>0</v>
      </c>
    </row>
    <row r="34" spans="1:6" ht="15.75" x14ac:dyDescent="0.25">
      <c r="A34" s="65" t="s">
        <v>62</v>
      </c>
      <c r="B34" s="32" t="s">
        <v>176</v>
      </c>
      <c r="C34" s="33" t="s">
        <v>11</v>
      </c>
      <c r="D34" s="33">
        <v>2</v>
      </c>
      <c r="E34" s="36"/>
      <c r="F34" s="16">
        <f>D34*E34</f>
        <v>0</v>
      </c>
    </row>
    <row r="35" spans="1:6" ht="15.75" x14ac:dyDescent="0.25">
      <c r="A35" s="19" t="s">
        <v>64</v>
      </c>
      <c r="B35" s="94" t="s">
        <v>177</v>
      </c>
      <c r="C35" s="95"/>
      <c r="D35" s="95"/>
      <c r="E35" s="96"/>
      <c r="F35" s="18">
        <f>SUM(F32:F34)</f>
        <v>0</v>
      </c>
    </row>
    <row r="36" spans="1:6" ht="15.75" x14ac:dyDescent="0.25">
      <c r="A36" s="19" t="s">
        <v>66</v>
      </c>
      <c r="B36" s="94" t="s">
        <v>114</v>
      </c>
      <c r="C36" s="95"/>
      <c r="D36" s="95"/>
      <c r="E36" s="96"/>
      <c r="F36" s="20">
        <f>F35+F30+F19</f>
        <v>0</v>
      </c>
    </row>
    <row r="37" spans="1:6" ht="15.75" x14ac:dyDescent="0.25">
      <c r="A37" s="14" t="s">
        <v>79</v>
      </c>
      <c r="B37" s="97" t="s">
        <v>82</v>
      </c>
      <c r="C37" s="98"/>
      <c r="D37" s="98"/>
      <c r="E37" s="98"/>
      <c r="F37" s="99"/>
    </row>
    <row r="38" spans="1:6" ht="31.5" x14ac:dyDescent="0.25">
      <c r="A38" s="4" t="s">
        <v>142</v>
      </c>
      <c r="B38" s="67" t="s">
        <v>84</v>
      </c>
      <c r="C38" s="15" t="s">
        <v>85</v>
      </c>
      <c r="D38" s="15">
        <v>1</v>
      </c>
      <c r="E38" s="21"/>
      <c r="F38" s="16">
        <f>E38*F36</f>
        <v>0</v>
      </c>
    </row>
    <row r="39" spans="1:6" ht="15.75" x14ac:dyDescent="0.25">
      <c r="A39" s="4" t="s">
        <v>143</v>
      </c>
      <c r="B39" s="5" t="s">
        <v>87</v>
      </c>
      <c r="C39" s="15" t="s">
        <v>88</v>
      </c>
      <c r="D39" s="15">
        <v>3</v>
      </c>
      <c r="E39" s="15"/>
      <c r="F39" s="16">
        <f>D39*E39</f>
        <v>0</v>
      </c>
    </row>
    <row r="40" spans="1:6" ht="15.75" x14ac:dyDescent="0.25">
      <c r="A40" s="4" t="s">
        <v>145</v>
      </c>
      <c r="B40" s="5" t="s">
        <v>90</v>
      </c>
      <c r="C40" s="15" t="s">
        <v>74</v>
      </c>
      <c r="D40" s="15">
        <v>80</v>
      </c>
      <c r="E40" s="15"/>
      <c r="F40" s="16">
        <f>D40*E40</f>
        <v>0</v>
      </c>
    </row>
    <row r="41" spans="1:6" ht="31.5" x14ac:dyDescent="0.25">
      <c r="A41" s="4" t="s">
        <v>147</v>
      </c>
      <c r="B41" s="118" t="s">
        <v>178</v>
      </c>
      <c r="C41" s="53" t="s">
        <v>93</v>
      </c>
      <c r="D41" s="53">
        <v>40</v>
      </c>
      <c r="E41" s="53"/>
      <c r="F41" s="54">
        <f>D41*E41</f>
        <v>0</v>
      </c>
    </row>
    <row r="42" spans="1:6" ht="15.75" x14ac:dyDescent="0.25">
      <c r="A42" s="4" t="s">
        <v>149</v>
      </c>
      <c r="B42" s="32" t="s">
        <v>95</v>
      </c>
      <c r="C42" s="33" t="s">
        <v>74</v>
      </c>
      <c r="D42" s="33">
        <f>D40</f>
        <v>80</v>
      </c>
      <c r="E42" s="15"/>
      <c r="F42" s="16">
        <f>D42*E42</f>
        <v>0</v>
      </c>
    </row>
    <row r="43" spans="1:6" ht="15.75" x14ac:dyDescent="0.25">
      <c r="A43" s="79" t="s">
        <v>150</v>
      </c>
      <c r="B43" s="95" t="s">
        <v>129</v>
      </c>
      <c r="C43" s="95"/>
      <c r="D43" s="95"/>
      <c r="E43" s="96"/>
      <c r="F43" s="18">
        <f>SUM(F38:F42)</f>
        <v>0</v>
      </c>
    </row>
    <row r="44" spans="1:6" ht="16.5" thickBot="1" x14ac:dyDescent="0.3">
      <c r="A44" s="7"/>
      <c r="B44" s="91" t="s">
        <v>6</v>
      </c>
      <c r="C44" s="92"/>
      <c r="D44" s="92"/>
      <c r="E44" s="93"/>
      <c r="F44" s="8">
        <f>F36+F43</f>
        <v>0</v>
      </c>
    </row>
    <row r="47" spans="1:6" x14ac:dyDescent="0.25">
      <c r="A47" s="10"/>
    </row>
  </sheetData>
  <mergeCells count="11">
    <mergeCell ref="A1:F1"/>
    <mergeCell ref="B3:F3"/>
    <mergeCell ref="B19:E19"/>
    <mergeCell ref="B20:F20"/>
    <mergeCell ref="B30:E30"/>
    <mergeCell ref="B37:F37"/>
    <mergeCell ref="B43:E43"/>
    <mergeCell ref="B44:E44"/>
    <mergeCell ref="B31:F31"/>
    <mergeCell ref="B35:E35"/>
    <mergeCell ref="B36:E36"/>
  </mergeCells>
  <phoneticPr fontId="1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view="pageLayout" topLeftCell="A21" zoomScale="90" zoomScaleNormal="100" zoomScalePageLayoutView="90" workbookViewId="0">
      <selection activeCell="B21" sqref="B21"/>
    </sheetView>
  </sheetViews>
  <sheetFormatPr baseColWidth="10" defaultColWidth="10.85546875" defaultRowHeight="15" x14ac:dyDescent="0.25"/>
  <cols>
    <col min="1" max="1" width="5" customWidth="1"/>
    <col min="2" max="2" width="49.5703125" customWidth="1"/>
    <col min="3" max="4" width="5.28515625" customWidth="1"/>
    <col min="5" max="5" width="10.85546875" customWidth="1"/>
    <col min="6" max="6" width="11.28515625" customWidth="1"/>
  </cols>
  <sheetData>
    <row r="1" spans="1:6" ht="39.75" customHeight="1" thickBot="1" x14ac:dyDescent="0.3">
      <c r="A1" s="88" t="s">
        <v>214</v>
      </c>
      <c r="B1" s="89"/>
      <c r="C1" s="89"/>
      <c r="D1" s="89"/>
      <c r="E1" s="89"/>
      <c r="F1" s="90"/>
    </row>
    <row r="2" spans="1:6" ht="15.75" x14ac:dyDescent="0.25">
      <c r="A2" s="11" t="s">
        <v>0</v>
      </c>
      <c r="B2" s="12" t="s">
        <v>1</v>
      </c>
      <c r="C2" s="12" t="s">
        <v>2</v>
      </c>
      <c r="D2" s="12" t="s">
        <v>278</v>
      </c>
      <c r="E2" s="12" t="s">
        <v>4</v>
      </c>
      <c r="F2" s="13" t="s">
        <v>5</v>
      </c>
    </row>
    <row r="3" spans="1:6" ht="15.75" x14ac:dyDescent="0.25">
      <c r="A3" s="14" t="s">
        <v>7</v>
      </c>
      <c r="B3" s="97" t="s">
        <v>241</v>
      </c>
      <c r="C3" s="98"/>
      <c r="D3" s="98"/>
      <c r="E3" s="98"/>
      <c r="F3" s="99"/>
    </row>
    <row r="4" spans="1:6" ht="15.75" x14ac:dyDescent="0.25">
      <c r="A4" s="74" t="s">
        <v>9</v>
      </c>
      <c r="B4" s="34" t="s">
        <v>104</v>
      </c>
      <c r="C4" s="35" t="s">
        <v>11</v>
      </c>
      <c r="D4" s="60">
        <v>6</v>
      </c>
      <c r="E4" s="48"/>
      <c r="F4" s="16">
        <f t="shared" ref="F4:F8" si="0">D4*E4</f>
        <v>0</v>
      </c>
    </row>
    <row r="5" spans="1:6" ht="15.75" x14ac:dyDescent="0.25">
      <c r="A5" s="74" t="s">
        <v>12</v>
      </c>
      <c r="B5" s="34" t="s">
        <v>105</v>
      </c>
      <c r="C5" s="35" t="s">
        <v>11</v>
      </c>
      <c r="D5" s="60">
        <v>6</v>
      </c>
      <c r="E5" s="48"/>
      <c r="F5" s="16">
        <f t="shared" si="0"/>
        <v>0</v>
      </c>
    </row>
    <row r="6" spans="1:6" ht="15.75" x14ac:dyDescent="0.25">
      <c r="A6" s="74" t="s">
        <v>14</v>
      </c>
      <c r="B6" s="63" t="s">
        <v>106</v>
      </c>
      <c r="C6" s="57" t="s">
        <v>102</v>
      </c>
      <c r="D6" s="60">
        <v>2</v>
      </c>
      <c r="E6" s="55"/>
      <c r="F6" s="54">
        <f t="shared" si="0"/>
        <v>0</v>
      </c>
    </row>
    <row r="7" spans="1:6" ht="15.75" x14ac:dyDescent="0.25">
      <c r="A7" s="74" t="s">
        <v>16</v>
      </c>
      <c r="B7" s="34" t="s">
        <v>107</v>
      </c>
      <c r="C7" s="35" t="s">
        <v>11</v>
      </c>
      <c r="D7" s="60">
        <v>2</v>
      </c>
      <c r="E7" s="48"/>
      <c r="F7" s="16">
        <f t="shared" si="0"/>
        <v>0</v>
      </c>
    </row>
    <row r="8" spans="1:6" ht="15.75" x14ac:dyDescent="0.25">
      <c r="A8" s="74" t="s">
        <v>18</v>
      </c>
      <c r="B8" s="49" t="s">
        <v>179</v>
      </c>
      <c r="C8" s="35" t="s">
        <v>11</v>
      </c>
      <c r="D8" s="60">
        <v>2</v>
      </c>
      <c r="E8" s="48"/>
      <c r="F8" s="16">
        <f t="shared" si="0"/>
        <v>0</v>
      </c>
    </row>
    <row r="9" spans="1:6" ht="15.75" x14ac:dyDescent="0.25">
      <c r="A9" s="19" t="s">
        <v>18</v>
      </c>
      <c r="B9" s="94" t="s">
        <v>263</v>
      </c>
      <c r="C9" s="95"/>
      <c r="D9" s="95"/>
      <c r="E9" s="96"/>
      <c r="F9" s="18">
        <f>SUM(F4:F8)</f>
        <v>0</v>
      </c>
    </row>
    <row r="10" spans="1:6" ht="15.75" x14ac:dyDescent="0.25">
      <c r="A10" s="14" t="s">
        <v>42</v>
      </c>
      <c r="B10" s="97" t="s">
        <v>242</v>
      </c>
      <c r="C10" s="98"/>
      <c r="D10" s="98"/>
      <c r="E10" s="98"/>
      <c r="F10" s="99"/>
    </row>
    <row r="11" spans="1:6" ht="15.75" x14ac:dyDescent="0.25">
      <c r="A11" s="42" t="s">
        <v>44</v>
      </c>
      <c r="B11" s="71" t="s">
        <v>243</v>
      </c>
      <c r="C11" s="43"/>
      <c r="D11" s="61"/>
      <c r="E11" s="44"/>
      <c r="F11" s="45"/>
    </row>
    <row r="12" spans="1:6" ht="15.75" x14ac:dyDescent="0.25">
      <c r="A12" s="66" t="s">
        <v>45</v>
      </c>
      <c r="B12" s="32" t="s">
        <v>180</v>
      </c>
      <c r="C12" s="33" t="s">
        <v>11</v>
      </c>
      <c r="D12" s="60">
        <v>2</v>
      </c>
      <c r="E12" s="15"/>
      <c r="F12" s="16">
        <f>D12*E12</f>
        <v>0</v>
      </c>
    </row>
    <row r="13" spans="1:6" ht="15.75" x14ac:dyDescent="0.25">
      <c r="A13" s="66" t="s">
        <v>46</v>
      </c>
      <c r="B13" s="32" t="s">
        <v>181</v>
      </c>
      <c r="C13" s="33" t="s">
        <v>11</v>
      </c>
      <c r="D13" s="60">
        <v>1</v>
      </c>
      <c r="E13" s="15"/>
      <c r="F13" s="16">
        <f>D13*E13</f>
        <v>0</v>
      </c>
    </row>
    <row r="14" spans="1:6" ht="15.75" x14ac:dyDescent="0.25">
      <c r="A14" s="66" t="s">
        <v>48</v>
      </c>
      <c r="B14" s="32" t="s">
        <v>108</v>
      </c>
      <c r="C14" s="33" t="s">
        <v>100</v>
      </c>
      <c r="D14" s="60">
        <v>0.5</v>
      </c>
      <c r="E14" s="15"/>
      <c r="F14" s="16">
        <f>D14*E14</f>
        <v>0</v>
      </c>
    </row>
    <row r="15" spans="1:6" ht="15.75" x14ac:dyDescent="0.25">
      <c r="A15" s="66" t="s">
        <v>49</v>
      </c>
      <c r="B15" s="32" t="s">
        <v>204</v>
      </c>
      <c r="C15" s="33" t="s">
        <v>11</v>
      </c>
      <c r="D15" s="60">
        <v>1</v>
      </c>
      <c r="E15" s="15"/>
      <c r="F15" s="16">
        <f>D15*E15</f>
        <v>0</v>
      </c>
    </row>
    <row r="16" spans="1:6" ht="15.75" x14ac:dyDescent="0.25">
      <c r="A16" s="19" t="s">
        <v>50</v>
      </c>
      <c r="B16" s="94" t="s">
        <v>264</v>
      </c>
      <c r="C16" s="95"/>
      <c r="D16" s="95"/>
      <c r="E16" s="96"/>
      <c r="F16" s="18">
        <f>SUM(F11:F15)</f>
        <v>0</v>
      </c>
    </row>
    <row r="17" spans="1:6" ht="15.75" x14ac:dyDescent="0.25">
      <c r="A17" s="78" t="s">
        <v>58</v>
      </c>
      <c r="B17" s="97" t="s">
        <v>236</v>
      </c>
      <c r="C17" s="98"/>
      <c r="D17" s="98"/>
      <c r="E17" s="98"/>
      <c r="F17" s="99"/>
    </row>
    <row r="18" spans="1:6" ht="31.5" x14ac:dyDescent="0.25">
      <c r="A18" s="66" t="s">
        <v>59</v>
      </c>
      <c r="B18" s="80" t="s">
        <v>205</v>
      </c>
      <c r="C18" s="81" t="s">
        <v>93</v>
      </c>
      <c r="D18" s="85">
        <v>240</v>
      </c>
      <c r="E18" s="81"/>
      <c r="F18" s="83">
        <f>D18*E18</f>
        <v>0</v>
      </c>
    </row>
    <row r="19" spans="1:6" ht="15.75" x14ac:dyDescent="0.25">
      <c r="A19" s="19"/>
      <c r="B19" s="94" t="s">
        <v>78</v>
      </c>
      <c r="C19" s="95"/>
      <c r="D19" s="95"/>
      <c r="E19" s="96"/>
      <c r="F19" s="18">
        <f>SUM(F18:F18)</f>
        <v>0</v>
      </c>
    </row>
    <row r="20" spans="1:6" ht="15.75" x14ac:dyDescent="0.25">
      <c r="A20" s="78" t="s">
        <v>79</v>
      </c>
      <c r="B20" s="97" t="s">
        <v>244</v>
      </c>
      <c r="C20" s="98"/>
      <c r="D20" s="98"/>
      <c r="E20" s="98"/>
      <c r="F20" s="99"/>
    </row>
    <row r="21" spans="1:6" ht="31.5" x14ac:dyDescent="0.25">
      <c r="A21" s="4" t="s">
        <v>142</v>
      </c>
      <c r="B21" s="67" t="s">
        <v>206</v>
      </c>
      <c r="C21" s="15" t="s">
        <v>93</v>
      </c>
      <c r="D21" s="15">
        <v>880</v>
      </c>
      <c r="E21" s="15"/>
      <c r="F21" s="16">
        <f>D21*E21</f>
        <v>0</v>
      </c>
    </row>
    <row r="22" spans="1:6" ht="15.75" x14ac:dyDescent="0.25">
      <c r="A22" s="19" t="s">
        <v>143</v>
      </c>
      <c r="B22" s="94" t="s">
        <v>113</v>
      </c>
      <c r="C22" s="95"/>
      <c r="D22" s="95"/>
      <c r="E22" s="96"/>
      <c r="F22" s="18">
        <f>SUM(F21:F21)</f>
        <v>0</v>
      </c>
    </row>
    <row r="23" spans="1:6" ht="15.75" x14ac:dyDescent="0.25">
      <c r="A23" s="19"/>
      <c r="B23" s="94" t="s">
        <v>114</v>
      </c>
      <c r="C23" s="95"/>
      <c r="D23" s="95"/>
      <c r="E23" s="96"/>
      <c r="F23" s="20">
        <f>F9+F16+F19+F22</f>
        <v>0</v>
      </c>
    </row>
    <row r="24" spans="1:6" ht="15.75" x14ac:dyDescent="0.25">
      <c r="A24" s="14" t="s">
        <v>81</v>
      </c>
      <c r="B24" s="97" t="s">
        <v>82</v>
      </c>
      <c r="C24" s="98"/>
      <c r="D24" s="98"/>
      <c r="E24" s="98"/>
      <c r="F24" s="99"/>
    </row>
    <row r="25" spans="1:6" s="114" customFormat="1" ht="15.75" x14ac:dyDescent="0.25">
      <c r="A25" s="4" t="s">
        <v>83</v>
      </c>
      <c r="B25" s="5" t="s">
        <v>258</v>
      </c>
      <c r="C25" s="110" t="s">
        <v>85</v>
      </c>
      <c r="D25" s="111">
        <v>1</v>
      </c>
      <c r="E25" s="112"/>
      <c r="F25" s="113">
        <f>E25*F23</f>
        <v>0</v>
      </c>
    </row>
    <row r="26" spans="1:6" ht="15.75" x14ac:dyDescent="0.25">
      <c r="A26" s="4" t="s">
        <v>86</v>
      </c>
      <c r="B26" s="5" t="s">
        <v>118</v>
      </c>
      <c r="C26" s="15" t="s">
        <v>88</v>
      </c>
      <c r="D26" s="60">
        <v>4</v>
      </c>
      <c r="E26" s="15"/>
      <c r="F26" s="16">
        <f t="shared" ref="F26:F30" si="1">D26*E26</f>
        <v>0</v>
      </c>
    </row>
    <row r="27" spans="1:6" ht="15.75" x14ac:dyDescent="0.25">
      <c r="A27" s="4" t="s">
        <v>89</v>
      </c>
      <c r="B27" s="5" t="s">
        <v>122</v>
      </c>
      <c r="C27" s="15" t="s">
        <v>120</v>
      </c>
      <c r="D27" s="60">
        <v>15</v>
      </c>
      <c r="E27" s="15"/>
      <c r="F27" s="16">
        <f t="shared" si="1"/>
        <v>0</v>
      </c>
    </row>
    <row r="28" spans="1:6" ht="15.75" x14ac:dyDescent="0.25">
      <c r="A28" s="4" t="s">
        <v>91</v>
      </c>
      <c r="B28" s="5" t="s">
        <v>124</v>
      </c>
      <c r="C28" s="15" t="s">
        <v>11</v>
      </c>
      <c r="D28" s="60">
        <v>10</v>
      </c>
      <c r="E28" s="15"/>
      <c r="F28" s="16">
        <f t="shared" si="1"/>
        <v>0</v>
      </c>
    </row>
    <row r="29" spans="1:6" ht="15.75" x14ac:dyDescent="0.25">
      <c r="A29" s="4" t="s">
        <v>94</v>
      </c>
      <c r="B29" s="32" t="s">
        <v>126</v>
      </c>
      <c r="C29" s="33" t="s">
        <v>11</v>
      </c>
      <c r="D29" s="60">
        <v>6</v>
      </c>
      <c r="E29" s="15"/>
      <c r="F29" s="16">
        <f t="shared" si="1"/>
        <v>0</v>
      </c>
    </row>
    <row r="30" spans="1:6" ht="15.75" x14ac:dyDescent="0.25">
      <c r="A30" s="4" t="s">
        <v>96</v>
      </c>
      <c r="B30" s="32" t="s">
        <v>127</v>
      </c>
      <c r="C30" s="33" t="s">
        <v>128</v>
      </c>
      <c r="D30" s="60">
        <v>8</v>
      </c>
      <c r="E30" s="15"/>
      <c r="F30" s="16">
        <f t="shared" si="1"/>
        <v>0</v>
      </c>
    </row>
    <row r="31" spans="1:6" ht="15.75" x14ac:dyDescent="0.25">
      <c r="A31" s="19" t="s">
        <v>194</v>
      </c>
      <c r="B31" s="94" t="s">
        <v>129</v>
      </c>
      <c r="C31" s="95"/>
      <c r="D31" s="95"/>
      <c r="E31" s="96"/>
      <c r="F31" s="18">
        <f>SUM(F25:F30)</f>
        <v>0</v>
      </c>
    </row>
    <row r="32" spans="1:6" ht="16.5" thickBot="1" x14ac:dyDescent="0.3">
      <c r="A32" s="7"/>
      <c r="B32" s="91" t="s">
        <v>6</v>
      </c>
      <c r="C32" s="92"/>
      <c r="D32" s="92"/>
      <c r="E32" s="93"/>
      <c r="F32" s="8">
        <f>F23+F31</f>
        <v>0</v>
      </c>
    </row>
    <row r="36" spans="1:1" x14ac:dyDescent="0.25">
      <c r="A36" s="10"/>
    </row>
  </sheetData>
  <mergeCells count="13">
    <mergeCell ref="B17:F17"/>
    <mergeCell ref="A1:F1"/>
    <mergeCell ref="B3:F3"/>
    <mergeCell ref="B9:E9"/>
    <mergeCell ref="B10:F10"/>
    <mergeCell ref="B16:E16"/>
    <mergeCell ref="B32:E32"/>
    <mergeCell ref="B19:E19"/>
    <mergeCell ref="B20:F20"/>
    <mergeCell ref="B22:E22"/>
    <mergeCell ref="B23:E23"/>
    <mergeCell ref="B24:F24"/>
    <mergeCell ref="B31:E31"/>
  </mergeCells>
  <phoneticPr fontId="1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6"/>
  <sheetViews>
    <sheetView view="pageLayout" topLeftCell="A37" zoomScale="80" zoomScaleNormal="100" zoomScalePageLayoutView="80" workbookViewId="0">
      <selection activeCell="B50" sqref="B50"/>
    </sheetView>
  </sheetViews>
  <sheetFormatPr baseColWidth="10" defaultColWidth="10.85546875" defaultRowHeight="15" x14ac:dyDescent="0.25"/>
  <cols>
    <col min="1" max="1" width="6.42578125" customWidth="1"/>
    <col min="2" max="2" width="45.42578125" customWidth="1"/>
    <col min="3" max="3" width="7.140625" customWidth="1"/>
    <col min="4" max="4" width="5.7109375" customWidth="1"/>
    <col min="5" max="5" width="10.28515625" customWidth="1"/>
    <col min="6" max="6" width="12" customWidth="1"/>
  </cols>
  <sheetData>
    <row r="1" spans="1:6" ht="21.75" thickBot="1" x14ac:dyDescent="0.3">
      <c r="A1" s="88" t="s">
        <v>213</v>
      </c>
      <c r="B1" s="89"/>
      <c r="C1" s="89"/>
      <c r="D1" s="89"/>
      <c r="E1" s="89"/>
      <c r="F1" s="90"/>
    </row>
    <row r="2" spans="1:6" ht="15.75" x14ac:dyDescent="0.25">
      <c r="A2" s="11" t="s">
        <v>0</v>
      </c>
      <c r="B2" s="12" t="s">
        <v>1</v>
      </c>
      <c r="C2" s="12" t="s">
        <v>2</v>
      </c>
      <c r="D2" s="12" t="s">
        <v>278</v>
      </c>
      <c r="E2" s="12" t="s">
        <v>4</v>
      </c>
      <c r="F2" s="13" t="s">
        <v>5</v>
      </c>
    </row>
    <row r="3" spans="1:6" ht="15.75" x14ac:dyDescent="0.25">
      <c r="A3" s="14" t="s">
        <v>7</v>
      </c>
      <c r="B3" s="97" t="s">
        <v>245</v>
      </c>
      <c r="C3" s="98"/>
      <c r="D3" s="98"/>
      <c r="E3" s="98"/>
      <c r="F3" s="99"/>
    </row>
    <row r="4" spans="1:6" ht="15.75" x14ac:dyDescent="0.25">
      <c r="A4" s="4" t="s">
        <v>9</v>
      </c>
      <c r="B4" s="5" t="s">
        <v>15</v>
      </c>
      <c r="C4" s="15" t="s">
        <v>11</v>
      </c>
      <c r="D4" s="15">
        <v>3</v>
      </c>
      <c r="E4" s="15"/>
      <c r="F4" s="16">
        <f>D4*E4</f>
        <v>0</v>
      </c>
    </row>
    <row r="5" spans="1:6" ht="15.75" x14ac:dyDescent="0.25">
      <c r="A5" s="4" t="s">
        <v>12</v>
      </c>
      <c r="B5" s="5" t="s">
        <v>17</v>
      </c>
      <c r="C5" s="15" t="s">
        <v>11</v>
      </c>
      <c r="D5" s="15">
        <v>2</v>
      </c>
      <c r="E5" s="15"/>
      <c r="F5" s="16">
        <f t="shared" ref="F5:F12" si="0">D5*E5</f>
        <v>0</v>
      </c>
    </row>
    <row r="6" spans="1:6" ht="15.75" x14ac:dyDescent="0.25">
      <c r="A6" s="4" t="s">
        <v>14</v>
      </c>
      <c r="B6" s="5" t="s">
        <v>20</v>
      </c>
      <c r="C6" s="15" t="s">
        <v>11</v>
      </c>
      <c r="D6" s="15">
        <v>10</v>
      </c>
      <c r="E6" s="15"/>
      <c r="F6" s="16">
        <f>D6*E6</f>
        <v>0</v>
      </c>
    </row>
    <row r="7" spans="1:6" ht="15.75" x14ac:dyDescent="0.25">
      <c r="A7" s="4" t="s">
        <v>16</v>
      </c>
      <c r="B7" s="5" t="s">
        <v>24</v>
      </c>
      <c r="C7" s="15" t="s">
        <v>11</v>
      </c>
      <c r="D7" s="15">
        <v>4</v>
      </c>
      <c r="E7" s="15"/>
      <c r="F7" s="16">
        <f t="shared" si="0"/>
        <v>0</v>
      </c>
    </row>
    <row r="8" spans="1:6" ht="15.75" x14ac:dyDescent="0.25">
      <c r="A8" s="4" t="s">
        <v>18</v>
      </c>
      <c r="B8" s="5" t="s">
        <v>188</v>
      </c>
      <c r="C8" s="15" t="s">
        <v>11</v>
      </c>
      <c r="D8" s="15">
        <v>6</v>
      </c>
      <c r="E8" s="15"/>
      <c r="F8" s="16">
        <f>D8*E8</f>
        <v>0</v>
      </c>
    </row>
    <row r="9" spans="1:6" ht="15.75" x14ac:dyDescent="0.25">
      <c r="A9" s="4" t="s">
        <v>19</v>
      </c>
      <c r="B9" s="5" t="s">
        <v>27</v>
      </c>
      <c r="C9" s="15" t="s">
        <v>11</v>
      </c>
      <c r="D9" s="15">
        <v>4</v>
      </c>
      <c r="E9" s="15"/>
      <c r="F9" s="16">
        <f t="shared" si="0"/>
        <v>0</v>
      </c>
    </row>
    <row r="10" spans="1:6" ht="15.75" x14ac:dyDescent="0.25">
      <c r="A10" s="4" t="s">
        <v>21</v>
      </c>
      <c r="B10" s="5" t="s">
        <v>29</v>
      </c>
      <c r="C10" s="15" t="s">
        <v>11</v>
      </c>
      <c r="D10" s="15">
        <v>10</v>
      </c>
      <c r="E10" s="15"/>
      <c r="F10" s="16">
        <f>D10*E10</f>
        <v>0</v>
      </c>
    </row>
    <row r="11" spans="1:6" ht="15.75" x14ac:dyDescent="0.25">
      <c r="A11" s="4" t="s">
        <v>23</v>
      </c>
      <c r="B11" s="5" t="s">
        <v>31</v>
      </c>
      <c r="C11" s="15" t="s">
        <v>11</v>
      </c>
      <c r="D11" s="15">
        <v>5</v>
      </c>
      <c r="E11" s="15"/>
      <c r="F11" s="16">
        <f t="shared" si="0"/>
        <v>0</v>
      </c>
    </row>
    <row r="12" spans="1:6" ht="15.75" x14ac:dyDescent="0.25">
      <c r="A12" s="4" t="s">
        <v>25</v>
      </c>
      <c r="B12" s="5" t="s">
        <v>37</v>
      </c>
      <c r="C12" s="15" t="s">
        <v>11</v>
      </c>
      <c r="D12" s="15">
        <v>17</v>
      </c>
      <c r="E12" s="15"/>
      <c r="F12" s="16">
        <f t="shared" si="0"/>
        <v>0</v>
      </c>
    </row>
    <row r="13" spans="1:6" ht="15.75" x14ac:dyDescent="0.25">
      <c r="A13" s="4" t="s">
        <v>26</v>
      </c>
      <c r="B13" s="5" t="s">
        <v>39</v>
      </c>
      <c r="C13" s="15" t="s">
        <v>40</v>
      </c>
      <c r="D13" s="15">
        <v>3</v>
      </c>
      <c r="E13" s="15"/>
      <c r="F13" s="16">
        <f t="shared" ref="F13:F18" si="1">D13*E13</f>
        <v>0</v>
      </c>
    </row>
    <row r="14" spans="1:6" ht="15.75" x14ac:dyDescent="0.25">
      <c r="A14" s="4" t="s">
        <v>28</v>
      </c>
      <c r="B14" s="5" t="s">
        <v>174</v>
      </c>
      <c r="C14" s="15" t="s">
        <v>11</v>
      </c>
      <c r="D14" s="15">
        <v>1</v>
      </c>
      <c r="E14" s="15"/>
      <c r="F14" s="16">
        <f t="shared" si="1"/>
        <v>0</v>
      </c>
    </row>
    <row r="15" spans="1:6" ht="15.75" x14ac:dyDescent="0.25">
      <c r="A15" s="4" t="s">
        <v>30</v>
      </c>
      <c r="B15" s="5" t="s">
        <v>138</v>
      </c>
      <c r="C15" s="15" t="s">
        <v>11</v>
      </c>
      <c r="D15" s="15">
        <v>2</v>
      </c>
      <c r="E15" s="15"/>
      <c r="F15" s="16">
        <f t="shared" si="1"/>
        <v>0</v>
      </c>
    </row>
    <row r="16" spans="1:6" ht="15.75" x14ac:dyDescent="0.25">
      <c r="A16" s="4" t="s">
        <v>32</v>
      </c>
      <c r="B16" s="5" t="s">
        <v>136</v>
      </c>
      <c r="C16" s="15" t="s">
        <v>11</v>
      </c>
      <c r="D16" s="15">
        <v>1</v>
      </c>
      <c r="E16" s="15"/>
      <c r="F16" s="16">
        <f t="shared" si="1"/>
        <v>0</v>
      </c>
    </row>
    <row r="17" spans="1:6" ht="15.75" x14ac:dyDescent="0.25">
      <c r="A17" s="4" t="s">
        <v>34</v>
      </c>
      <c r="B17" s="5" t="s">
        <v>137</v>
      </c>
      <c r="C17" s="15" t="s">
        <v>11</v>
      </c>
      <c r="D17" s="15">
        <v>1</v>
      </c>
      <c r="E17" s="15"/>
      <c r="F17" s="16">
        <f t="shared" si="1"/>
        <v>0</v>
      </c>
    </row>
    <row r="18" spans="1:6" ht="15.75" x14ac:dyDescent="0.25">
      <c r="A18" s="4" t="s">
        <v>36</v>
      </c>
      <c r="B18" s="5" t="s">
        <v>135</v>
      </c>
      <c r="C18" s="15" t="s">
        <v>11</v>
      </c>
      <c r="D18" s="15">
        <v>1</v>
      </c>
      <c r="E18" s="15"/>
      <c r="F18" s="16">
        <f t="shared" si="1"/>
        <v>0</v>
      </c>
    </row>
    <row r="19" spans="1:6" ht="15.75" x14ac:dyDescent="0.25">
      <c r="A19" s="19" t="s">
        <v>38</v>
      </c>
      <c r="B19" s="94" t="s">
        <v>41</v>
      </c>
      <c r="C19" s="95"/>
      <c r="D19" s="95"/>
      <c r="E19" s="96"/>
      <c r="F19" s="18">
        <f>SUM(F4:F18)</f>
        <v>0</v>
      </c>
    </row>
    <row r="20" spans="1:6" ht="15.75" x14ac:dyDescent="0.25">
      <c r="A20" s="14" t="s">
        <v>42</v>
      </c>
      <c r="B20" s="97" t="s">
        <v>182</v>
      </c>
      <c r="C20" s="98"/>
      <c r="D20" s="98"/>
      <c r="E20" s="98"/>
      <c r="F20" s="99"/>
    </row>
    <row r="21" spans="1:6" ht="15.75" x14ac:dyDescent="0.25">
      <c r="A21" s="31" t="s">
        <v>44</v>
      </c>
      <c r="B21" s="32" t="s">
        <v>144</v>
      </c>
      <c r="C21" s="33" t="s">
        <v>11</v>
      </c>
      <c r="D21" s="15">
        <v>1</v>
      </c>
      <c r="E21" s="36"/>
      <c r="F21" s="16">
        <f>D21*E21</f>
        <v>0</v>
      </c>
    </row>
    <row r="22" spans="1:6" ht="15.75" x14ac:dyDescent="0.25">
      <c r="A22" s="31" t="s">
        <v>45</v>
      </c>
      <c r="B22" s="32" t="s">
        <v>33</v>
      </c>
      <c r="C22" s="33" t="s">
        <v>11</v>
      </c>
      <c r="D22" s="15">
        <v>2</v>
      </c>
      <c r="E22" s="36"/>
      <c r="F22" s="16">
        <f t="shared" ref="F22:F29" si="2">D22*E22</f>
        <v>0</v>
      </c>
    </row>
    <row r="23" spans="1:6" ht="15.75" x14ac:dyDescent="0.25">
      <c r="A23" s="31" t="s">
        <v>46</v>
      </c>
      <c r="B23" s="52" t="s">
        <v>187</v>
      </c>
      <c r="C23" s="53" t="s">
        <v>11</v>
      </c>
      <c r="D23" s="53">
        <v>1</v>
      </c>
      <c r="E23" s="55"/>
      <c r="F23" s="54">
        <f t="shared" si="2"/>
        <v>0</v>
      </c>
    </row>
    <row r="24" spans="1:6" ht="15.75" x14ac:dyDescent="0.25">
      <c r="A24" s="31" t="s">
        <v>48</v>
      </c>
      <c r="B24" s="52" t="s">
        <v>152</v>
      </c>
      <c r="C24" s="53" t="s">
        <v>11</v>
      </c>
      <c r="D24" s="53">
        <v>1</v>
      </c>
      <c r="E24" s="55"/>
      <c r="F24" s="54">
        <f t="shared" si="2"/>
        <v>0</v>
      </c>
    </row>
    <row r="25" spans="1:6" ht="15.75" x14ac:dyDescent="0.25">
      <c r="A25" s="31" t="s">
        <v>49</v>
      </c>
      <c r="B25" s="52" t="s">
        <v>132</v>
      </c>
      <c r="C25" s="53" t="s">
        <v>11</v>
      </c>
      <c r="D25" s="53">
        <v>1</v>
      </c>
      <c r="E25" s="55"/>
      <c r="F25" s="54">
        <f t="shared" si="2"/>
        <v>0</v>
      </c>
    </row>
    <row r="26" spans="1:6" ht="15.75" x14ac:dyDescent="0.25">
      <c r="A26" s="31" t="s">
        <v>50</v>
      </c>
      <c r="B26" s="32" t="s">
        <v>131</v>
      </c>
      <c r="C26" s="33" t="s">
        <v>11</v>
      </c>
      <c r="D26" s="15">
        <v>2</v>
      </c>
      <c r="E26" s="36"/>
      <c r="F26" s="16">
        <f t="shared" si="2"/>
        <v>0</v>
      </c>
    </row>
    <row r="27" spans="1:6" ht="15.75" x14ac:dyDescent="0.25">
      <c r="A27" s="31" t="s">
        <v>51</v>
      </c>
      <c r="B27" s="52" t="s">
        <v>155</v>
      </c>
      <c r="C27" s="53" t="s">
        <v>11</v>
      </c>
      <c r="D27" s="53">
        <v>2</v>
      </c>
      <c r="E27" s="55"/>
      <c r="F27" s="54">
        <f t="shared" si="2"/>
        <v>0</v>
      </c>
    </row>
    <row r="28" spans="1:6" ht="15.75" x14ac:dyDescent="0.25">
      <c r="A28" s="31" t="s">
        <v>52</v>
      </c>
      <c r="B28" s="32" t="s">
        <v>133</v>
      </c>
      <c r="C28" s="33" t="s">
        <v>11</v>
      </c>
      <c r="D28" s="15">
        <v>2</v>
      </c>
      <c r="E28" s="36"/>
      <c r="F28" s="16">
        <f t="shared" si="2"/>
        <v>0</v>
      </c>
    </row>
    <row r="29" spans="1:6" ht="15.75" x14ac:dyDescent="0.25">
      <c r="A29" s="31" t="s">
        <v>53</v>
      </c>
      <c r="B29" s="32" t="s">
        <v>37</v>
      </c>
      <c r="C29" s="33" t="s">
        <v>11</v>
      </c>
      <c r="D29" s="15">
        <v>6</v>
      </c>
      <c r="E29" s="36"/>
      <c r="F29" s="16">
        <f t="shared" si="2"/>
        <v>0</v>
      </c>
    </row>
    <row r="30" spans="1:6" ht="15.75" x14ac:dyDescent="0.25">
      <c r="A30" s="19" t="s">
        <v>54</v>
      </c>
      <c r="B30" s="94" t="s">
        <v>57</v>
      </c>
      <c r="C30" s="95"/>
      <c r="D30" s="95"/>
      <c r="E30" s="96"/>
      <c r="F30" s="18">
        <f>SUM(F21:F29)</f>
        <v>0</v>
      </c>
    </row>
    <row r="31" spans="1:6" ht="15.75" x14ac:dyDescent="0.25">
      <c r="A31" s="14" t="s">
        <v>79</v>
      </c>
      <c r="B31" s="103" t="s">
        <v>257</v>
      </c>
      <c r="C31" s="104"/>
      <c r="D31" s="104"/>
      <c r="E31" s="104"/>
      <c r="F31" s="105"/>
    </row>
    <row r="32" spans="1:6" ht="15.75" x14ac:dyDescent="0.25">
      <c r="A32" s="65" t="s">
        <v>142</v>
      </c>
      <c r="B32" s="32" t="s">
        <v>183</v>
      </c>
      <c r="C32" s="15" t="s">
        <v>100</v>
      </c>
      <c r="D32" s="15">
        <v>25</v>
      </c>
      <c r="E32" s="36"/>
      <c r="F32" s="16">
        <f>D32*E32</f>
        <v>0</v>
      </c>
    </row>
    <row r="33" spans="1:6" ht="15.75" x14ac:dyDescent="0.25">
      <c r="A33" s="65" t="s">
        <v>143</v>
      </c>
      <c r="B33" s="32" t="s">
        <v>184</v>
      </c>
      <c r="C33" s="33" t="s">
        <v>100</v>
      </c>
      <c r="D33" s="15">
        <v>25</v>
      </c>
      <c r="E33" s="36"/>
      <c r="F33" s="16">
        <f>D33*E33</f>
        <v>0</v>
      </c>
    </row>
    <row r="34" spans="1:6" ht="15.75" x14ac:dyDescent="0.25">
      <c r="A34" s="65" t="s">
        <v>145</v>
      </c>
      <c r="B34" s="32" t="s">
        <v>185</v>
      </c>
      <c r="C34" s="33" t="s">
        <v>100</v>
      </c>
      <c r="D34" s="15">
        <v>60</v>
      </c>
      <c r="E34" s="36"/>
      <c r="F34" s="16">
        <f>D34*E34</f>
        <v>0</v>
      </c>
    </row>
    <row r="35" spans="1:6" ht="15.75" x14ac:dyDescent="0.25">
      <c r="A35" s="19" t="s">
        <v>147</v>
      </c>
      <c r="B35" s="94" t="s">
        <v>113</v>
      </c>
      <c r="C35" s="95"/>
      <c r="D35" s="95"/>
      <c r="E35" s="96"/>
      <c r="F35" s="18">
        <f>SUM(F32:F34)</f>
        <v>0</v>
      </c>
    </row>
    <row r="36" spans="1:6" ht="15.75" x14ac:dyDescent="0.25">
      <c r="A36" s="14" t="s">
        <v>81</v>
      </c>
      <c r="B36" s="103" t="s">
        <v>246</v>
      </c>
      <c r="C36" s="104"/>
      <c r="D36" s="104"/>
      <c r="E36" s="104"/>
      <c r="F36" s="105"/>
    </row>
    <row r="37" spans="1:6" ht="15.75" x14ac:dyDescent="0.25">
      <c r="A37" s="65" t="s">
        <v>83</v>
      </c>
      <c r="B37" s="32" t="s">
        <v>183</v>
      </c>
      <c r="C37" s="33" t="s">
        <v>100</v>
      </c>
      <c r="D37" s="15">
        <v>20</v>
      </c>
      <c r="E37" s="36"/>
      <c r="F37" s="16">
        <f>D37*E37</f>
        <v>0</v>
      </c>
    </row>
    <row r="38" spans="1:6" ht="15.75" x14ac:dyDescent="0.25">
      <c r="A38" s="65" t="s">
        <v>86</v>
      </c>
      <c r="B38" s="32" t="s">
        <v>184</v>
      </c>
      <c r="C38" s="33" t="s">
        <v>100</v>
      </c>
      <c r="D38" s="15">
        <v>20</v>
      </c>
      <c r="E38" s="36"/>
      <c r="F38" s="16">
        <f>D38*E38</f>
        <v>0</v>
      </c>
    </row>
    <row r="39" spans="1:6" ht="15.75" x14ac:dyDescent="0.25">
      <c r="A39" s="65" t="s">
        <v>89</v>
      </c>
      <c r="B39" s="32" t="s">
        <v>185</v>
      </c>
      <c r="C39" s="33" t="s">
        <v>100</v>
      </c>
      <c r="D39" s="15">
        <v>54</v>
      </c>
      <c r="E39" s="36"/>
      <c r="F39" s="16">
        <f>D39*E39</f>
        <v>0</v>
      </c>
    </row>
    <row r="40" spans="1:6" ht="15.75" x14ac:dyDescent="0.25">
      <c r="A40" s="19" t="s">
        <v>91</v>
      </c>
      <c r="B40" s="94" t="s">
        <v>97</v>
      </c>
      <c r="C40" s="95"/>
      <c r="D40" s="95"/>
      <c r="E40" s="96"/>
      <c r="F40" s="18">
        <f>SUM(F37:F39)</f>
        <v>0</v>
      </c>
    </row>
    <row r="41" spans="1:6" ht="15.75" x14ac:dyDescent="0.25">
      <c r="A41" s="14" t="s">
        <v>115</v>
      </c>
      <c r="B41" s="103" t="s">
        <v>247</v>
      </c>
      <c r="C41" s="104"/>
      <c r="D41" s="104"/>
      <c r="E41" s="104"/>
      <c r="F41" s="105"/>
    </row>
    <row r="42" spans="1:6" ht="15.75" x14ac:dyDescent="0.25">
      <c r="A42" s="65" t="s">
        <v>116</v>
      </c>
      <c r="B42" s="32" t="s">
        <v>184</v>
      </c>
      <c r="C42" s="33" t="s">
        <v>100</v>
      </c>
      <c r="D42" s="15">
        <v>20</v>
      </c>
      <c r="E42" s="36"/>
      <c r="F42" s="16">
        <f>D42*E42</f>
        <v>0</v>
      </c>
    </row>
    <row r="43" spans="1:6" ht="15.75" x14ac:dyDescent="0.25">
      <c r="A43" s="65" t="s">
        <v>117</v>
      </c>
      <c r="B43" s="32" t="s">
        <v>185</v>
      </c>
      <c r="C43" s="33" t="s">
        <v>100</v>
      </c>
      <c r="D43" s="15">
        <v>60</v>
      </c>
      <c r="E43" s="36"/>
      <c r="F43" s="16">
        <f>D43*E43</f>
        <v>0</v>
      </c>
    </row>
    <row r="44" spans="1:6" ht="15.75" x14ac:dyDescent="0.25">
      <c r="A44" s="19" t="s">
        <v>119</v>
      </c>
      <c r="B44" s="94" t="s">
        <v>129</v>
      </c>
      <c r="C44" s="95"/>
      <c r="D44" s="95"/>
      <c r="E44" s="96"/>
      <c r="F44" s="18">
        <f>SUM(F42:F43)</f>
        <v>0</v>
      </c>
    </row>
    <row r="45" spans="1:6" ht="15.75" x14ac:dyDescent="0.25">
      <c r="A45" s="19" t="s">
        <v>121</v>
      </c>
      <c r="B45" s="94" t="s">
        <v>248</v>
      </c>
      <c r="C45" s="95"/>
      <c r="D45" s="95"/>
      <c r="E45" s="96"/>
      <c r="F45" s="20">
        <f>F44+F40+F35+F30+F19</f>
        <v>0</v>
      </c>
    </row>
    <row r="46" spans="1:6" ht="15.75" x14ac:dyDescent="0.25">
      <c r="A46" s="14" t="s">
        <v>157</v>
      </c>
      <c r="B46" s="97" t="s">
        <v>82</v>
      </c>
      <c r="C46" s="98"/>
      <c r="D46" s="98"/>
      <c r="E46" s="98"/>
      <c r="F46" s="99"/>
    </row>
    <row r="47" spans="1:6" ht="15.75" x14ac:dyDescent="0.25">
      <c r="A47" s="65" t="s">
        <v>158</v>
      </c>
      <c r="B47" s="5" t="s">
        <v>84</v>
      </c>
      <c r="C47" s="15" t="s">
        <v>85</v>
      </c>
      <c r="D47" s="15">
        <v>1</v>
      </c>
      <c r="E47" s="21"/>
      <c r="F47" s="16">
        <f>E47*F45</f>
        <v>0</v>
      </c>
    </row>
    <row r="48" spans="1:6" ht="15.75" x14ac:dyDescent="0.25">
      <c r="A48" s="65" t="s">
        <v>160</v>
      </c>
      <c r="B48" s="50" t="s">
        <v>87</v>
      </c>
      <c r="C48" s="15" t="s">
        <v>88</v>
      </c>
      <c r="D48" s="15">
        <v>8</v>
      </c>
      <c r="E48" s="15"/>
      <c r="F48" s="16">
        <f>D48*E48</f>
        <v>0</v>
      </c>
    </row>
    <row r="49" spans="1:6" ht="15.75" x14ac:dyDescent="0.25">
      <c r="A49" s="65" t="s">
        <v>161</v>
      </c>
      <c r="B49" s="5" t="s">
        <v>90</v>
      </c>
      <c r="C49" s="15" t="s">
        <v>74</v>
      </c>
      <c r="D49" s="15">
        <v>50</v>
      </c>
      <c r="E49" s="15"/>
      <c r="F49" s="16">
        <f>D49*E49</f>
        <v>0</v>
      </c>
    </row>
    <row r="50" spans="1:6" ht="31.5" x14ac:dyDescent="0.25">
      <c r="A50" s="65" t="s">
        <v>163</v>
      </c>
      <c r="B50" s="67" t="s">
        <v>178</v>
      </c>
      <c r="C50" s="15" t="s">
        <v>93</v>
      </c>
      <c r="D50" s="15">
        <v>40</v>
      </c>
      <c r="E50" s="15"/>
      <c r="F50" s="16">
        <f>D50*E50</f>
        <v>0</v>
      </c>
    </row>
    <row r="51" spans="1:6" ht="15.75" x14ac:dyDescent="0.25">
      <c r="A51" s="65" t="s">
        <v>192</v>
      </c>
      <c r="B51" s="5" t="s">
        <v>95</v>
      </c>
      <c r="C51" s="15" t="s">
        <v>74</v>
      </c>
      <c r="D51" s="15">
        <f>D49</f>
        <v>50</v>
      </c>
      <c r="E51" s="15"/>
      <c r="F51" s="16">
        <f>D51*E51</f>
        <v>0</v>
      </c>
    </row>
    <row r="52" spans="1:6" ht="15.75" x14ac:dyDescent="0.25">
      <c r="A52" s="19" t="s">
        <v>212</v>
      </c>
      <c r="B52" s="94" t="s">
        <v>162</v>
      </c>
      <c r="C52" s="95"/>
      <c r="D52" s="95"/>
      <c r="E52" s="96"/>
      <c r="F52" s="18">
        <f>SUM(F47:F51)</f>
        <v>0</v>
      </c>
    </row>
    <row r="53" spans="1:6" ht="16.5" thickBot="1" x14ac:dyDescent="0.3">
      <c r="A53" s="7"/>
      <c r="B53" s="91" t="s">
        <v>6</v>
      </c>
      <c r="C53" s="92"/>
      <c r="D53" s="92"/>
      <c r="E53" s="93"/>
      <c r="F53" s="8">
        <f>F45+F52</f>
        <v>0</v>
      </c>
    </row>
    <row r="56" spans="1:6" x14ac:dyDescent="0.25">
      <c r="A56" s="10"/>
    </row>
  </sheetData>
  <mergeCells count="15">
    <mergeCell ref="A1:F1"/>
    <mergeCell ref="B3:F3"/>
    <mergeCell ref="B19:E19"/>
    <mergeCell ref="B20:F20"/>
    <mergeCell ref="B30:E30"/>
    <mergeCell ref="B41:F41"/>
    <mergeCell ref="B31:F31"/>
    <mergeCell ref="B35:E35"/>
    <mergeCell ref="B36:F36"/>
    <mergeCell ref="B40:E40"/>
    <mergeCell ref="B44:E44"/>
    <mergeCell ref="B45:E45"/>
    <mergeCell ref="B46:F46"/>
    <mergeCell ref="B52:E52"/>
    <mergeCell ref="B53:E53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RESUME BOQ</vt:lpstr>
      <vt:lpstr>C.H.NYABIBWE</vt:lpstr>
      <vt:lpstr>AEP-CICR.NYABIBWE</vt:lpstr>
      <vt:lpstr>C.S.KALUNGU</vt:lpstr>
      <vt:lpstr>AEP-KALUNGU</vt:lpstr>
      <vt:lpstr>C.S.NYAMASASA</vt:lpstr>
      <vt:lpstr>AEP-BUCHIRO-NYAMASASA</vt:lpstr>
      <vt:lpstr>C.S.BUSHUMBA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Roland Safari</cp:lastModifiedBy>
  <dcterms:created xsi:type="dcterms:W3CDTF">2023-03-19T10:40:31Z</dcterms:created>
  <dcterms:modified xsi:type="dcterms:W3CDTF">2023-11-15T12:48:10Z</dcterms:modified>
</cp:coreProperties>
</file>